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28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Rekapitulace!$G$39</definedName>
    <definedName name="Dodavka0">Položky!#REF!</definedName>
    <definedName name="HSV">Rekapitulace!$E$39</definedName>
    <definedName name="HSV0">Položky!#REF!</definedName>
    <definedName name="HZS">Rekapitulace!$I$39</definedName>
    <definedName name="HZS0">Položky!#REF!</definedName>
    <definedName name="JKSO">'Krycí list'!$G$2</definedName>
    <definedName name="MJ">'Krycí list'!$G$5</definedName>
    <definedName name="Mont">Rekapitulace!$H$39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Položky!$A$1:$K$1147</definedName>
    <definedName name="_xlnm.Print_Area" localSheetId="1">Rekapitulace!$A$1:$I$47</definedName>
    <definedName name="PocetMJ">'Krycí list'!$G$6</definedName>
    <definedName name="Poznamka">'Krycí list'!$B$37</definedName>
    <definedName name="Projektant">'Krycí list'!$C$8</definedName>
    <definedName name="PSV">Rekapitulace!$F$39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CH">Položky!$I$6</definedName>
    <definedName name="SloupecJC">Položky!$F$6</definedName>
    <definedName name="SloupecJH">Položky!$H$6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Rekapitulace!$H$47</definedName>
    <definedName name="VRNKc">Rekapitulace!$E$44</definedName>
    <definedName name="VRNnazev">Rekapitulace!$A$44</definedName>
    <definedName name="VRNproc">Rekapitulace!$F$44</definedName>
    <definedName name="VRNzakl">Rekapitulace!$G$44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45621"/>
</workbook>
</file>

<file path=xl/calcChain.xml><?xml version="1.0" encoding="utf-8"?>
<calcChain xmlns="http://schemas.openxmlformats.org/spreadsheetml/2006/main">
  <c r="G17" i="1" l="1"/>
  <c r="G16" i="1"/>
  <c r="G15" i="1"/>
  <c r="G46" i="2"/>
  <c r="I46" i="2" s="1"/>
  <c r="G45" i="2"/>
  <c r="I45" i="2" s="1"/>
  <c r="BG1146" i="3" l="1"/>
  <c r="BF1146" i="3"/>
  <c r="BE1146" i="3"/>
  <c r="BD1146" i="3"/>
  <c r="BC1146" i="3"/>
  <c r="K1146" i="3"/>
  <c r="I1146" i="3"/>
  <c r="G1146" i="3"/>
  <c r="BG1145" i="3"/>
  <c r="BF1145" i="3"/>
  <c r="BE1145" i="3"/>
  <c r="BD1145" i="3"/>
  <c r="BC1145" i="3"/>
  <c r="K1145" i="3"/>
  <c r="I1145" i="3"/>
  <c r="G1145" i="3"/>
  <c r="BG1144" i="3"/>
  <c r="BF1144" i="3"/>
  <c r="BE1144" i="3"/>
  <c r="BD1144" i="3"/>
  <c r="BC1144" i="3"/>
  <c r="K1144" i="3"/>
  <c r="I1144" i="3"/>
  <c r="G1144" i="3"/>
  <c r="BG1143" i="3"/>
  <c r="BF1143" i="3"/>
  <c r="BE1143" i="3"/>
  <c r="BD1143" i="3"/>
  <c r="BC1143" i="3"/>
  <c r="K1143" i="3"/>
  <c r="I1143" i="3"/>
  <c r="G1143" i="3"/>
  <c r="BG1142" i="3"/>
  <c r="BF1142" i="3"/>
  <c r="BE1142" i="3"/>
  <c r="BD1142" i="3"/>
  <c r="BC1142" i="3"/>
  <c r="K1142" i="3"/>
  <c r="I1142" i="3"/>
  <c r="G1142" i="3"/>
  <c r="BG1141" i="3"/>
  <c r="BF1141" i="3"/>
  <c r="BE1141" i="3"/>
  <c r="BD1141" i="3"/>
  <c r="BC1141" i="3"/>
  <c r="K1141" i="3"/>
  <c r="I1141" i="3"/>
  <c r="G1141" i="3"/>
  <c r="BG1140" i="3"/>
  <c r="BF1140" i="3"/>
  <c r="BE1140" i="3"/>
  <c r="BD1140" i="3"/>
  <c r="BD1147" i="3" s="1"/>
  <c r="F38" i="2" s="1"/>
  <c r="BC1140" i="3"/>
  <c r="BC1147" i="3" s="1"/>
  <c r="E38" i="2" s="1"/>
  <c r="K1140" i="3"/>
  <c r="I1140" i="3"/>
  <c r="I1147" i="3" s="1"/>
  <c r="G1140" i="3"/>
  <c r="G1147" i="3" s="1"/>
  <c r="B38" i="2"/>
  <c r="A38" i="2"/>
  <c r="BG1147" i="3"/>
  <c r="I38" i="2" s="1"/>
  <c r="BF1147" i="3"/>
  <c r="H38" i="2" s="1"/>
  <c r="BE1147" i="3"/>
  <c r="G38" i="2" s="1"/>
  <c r="K1147" i="3"/>
  <c r="C1147" i="3"/>
  <c r="BG1137" i="3"/>
  <c r="BG1138" i="3" s="1"/>
  <c r="I37" i="2" s="1"/>
  <c r="BF1137" i="3"/>
  <c r="BD1137" i="3"/>
  <c r="BD1138" i="3" s="1"/>
  <c r="F37" i="2" s="1"/>
  <c r="BC1137" i="3"/>
  <c r="K1137" i="3"/>
  <c r="I1137" i="3"/>
  <c r="G1137" i="3"/>
  <c r="BE1137" i="3" s="1"/>
  <c r="BE1138" i="3" s="1"/>
  <c r="G37" i="2" s="1"/>
  <c r="B37" i="2"/>
  <c r="A37" i="2"/>
  <c r="BF1138" i="3"/>
  <c r="H37" i="2" s="1"/>
  <c r="BC1138" i="3"/>
  <c r="E37" i="2" s="1"/>
  <c r="K1138" i="3"/>
  <c r="I1138" i="3"/>
  <c r="C1138" i="3"/>
  <c r="BG1133" i="3"/>
  <c r="BG1135" i="3" s="1"/>
  <c r="I36" i="2" s="1"/>
  <c r="BE1133" i="3"/>
  <c r="BE1135" i="3" s="1"/>
  <c r="G36" i="2" s="1"/>
  <c r="BD1133" i="3"/>
  <c r="BD1135" i="3" s="1"/>
  <c r="F36" i="2" s="1"/>
  <c r="BC1133" i="3"/>
  <c r="K1133" i="3"/>
  <c r="I1133" i="3"/>
  <c r="G1133" i="3"/>
  <c r="BF1133" i="3" s="1"/>
  <c r="BF1135" i="3" s="1"/>
  <c r="H36" i="2" s="1"/>
  <c r="B36" i="2"/>
  <c r="A36" i="2"/>
  <c r="BC1135" i="3"/>
  <c r="E36" i="2" s="1"/>
  <c r="K1135" i="3"/>
  <c r="I1135" i="3"/>
  <c r="C1135" i="3"/>
  <c r="BG1130" i="3"/>
  <c r="BF1130" i="3"/>
  <c r="BF1131" i="3" s="1"/>
  <c r="H35" i="2" s="1"/>
  <c r="BD1130" i="3"/>
  <c r="BD1131" i="3" s="1"/>
  <c r="F35" i="2" s="1"/>
  <c r="BC1130" i="3"/>
  <c r="K1130" i="3"/>
  <c r="I1130" i="3"/>
  <c r="G1130" i="3"/>
  <c r="BE1130" i="3" s="1"/>
  <c r="BE1131" i="3" s="1"/>
  <c r="G35" i="2" s="1"/>
  <c r="B35" i="2"/>
  <c r="A35" i="2"/>
  <c r="BG1131" i="3"/>
  <c r="I35" i="2" s="1"/>
  <c r="BC1131" i="3"/>
  <c r="E35" i="2" s="1"/>
  <c r="K1131" i="3"/>
  <c r="I1131" i="3"/>
  <c r="C1131" i="3"/>
  <c r="BG1092" i="3"/>
  <c r="BG1128" i="3" s="1"/>
  <c r="I34" i="2" s="1"/>
  <c r="BF1092" i="3"/>
  <c r="BE1092" i="3"/>
  <c r="BE1128" i="3" s="1"/>
  <c r="G34" i="2" s="1"/>
  <c r="BC1092" i="3"/>
  <c r="BC1128" i="3" s="1"/>
  <c r="E34" i="2" s="1"/>
  <c r="K1092" i="3"/>
  <c r="I1092" i="3"/>
  <c r="G1092" i="3"/>
  <c r="BD1092" i="3" s="1"/>
  <c r="BD1128" i="3" s="1"/>
  <c r="F34" i="2" s="1"/>
  <c r="B34" i="2"/>
  <c r="A34" i="2"/>
  <c r="BF1128" i="3"/>
  <c r="H34" i="2" s="1"/>
  <c r="K1128" i="3"/>
  <c r="I1128" i="3"/>
  <c r="C1128" i="3"/>
  <c r="BG1088" i="3"/>
  <c r="BF1088" i="3"/>
  <c r="BE1088" i="3"/>
  <c r="BC1088" i="3"/>
  <c r="K1088" i="3"/>
  <c r="I1088" i="3"/>
  <c r="G1088" i="3"/>
  <c r="BD1088" i="3" s="1"/>
  <c r="BG1087" i="3"/>
  <c r="BG1090" i="3" s="1"/>
  <c r="I33" i="2" s="1"/>
  <c r="BF1087" i="3"/>
  <c r="BF1090" i="3" s="1"/>
  <c r="H33" i="2" s="1"/>
  <c r="BE1087" i="3"/>
  <c r="BC1087" i="3"/>
  <c r="K1087" i="3"/>
  <c r="I1087" i="3"/>
  <c r="G1087" i="3"/>
  <c r="BD1087" i="3" s="1"/>
  <c r="BG1085" i="3"/>
  <c r="BF1085" i="3"/>
  <c r="BE1085" i="3"/>
  <c r="BC1085" i="3"/>
  <c r="K1085" i="3"/>
  <c r="I1085" i="3"/>
  <c r="G1085" i="3"/>
  <c r="BD1085" i="3" s="1"/>
  <c r="BG1076" i="3"/>
  <c r="BF1076" i="3"/>
  <c r="BE1076" i="3"/>
  <c r="BC1076" i="3"/>
  <c r="BC1090" i="3" s="1"/>
  <c r="E33" i="2" s="1"/>
  <c r="K1076" i="3"/>
  <c r="I1076" i="3"/>
  <c r="I1090" i="3" s="1"/>
  <c r="G1076" i="3"/>
  <c r="BD1076" i="3" s="1"/>
  <c r="BD1090" i="3" s="1"/>
  <c r="F33" i="2" s="1"/>
  <c r="B33" i="2"/>
  <c r="A33" i="2"/>
  <c r="BE1090" i="3"/>
  <c r="G33" i="2" s="1"/>
  <c r="K1090" i="3"/>
  <c r="C1090" i="3"/>
  <c r="BG1065" i="3"/>
  <c r="BF1065" i="3"/>
  <c r="BE1065" i="3"/>
  <c r="BC1065" i="3"/>
  <c r="BC1074" i="3" s="1"/>
  <c r="E32" i="2" s="1"/>
  <c r="K1065" i="3"/>
  <c r="I1065" i="3"/>
  <c r="I1074" i="3" s="1"/>
  <c r="G1065" i="3"/>
  <c r="BD1065" i="3" s="1"/>
  <c r="BD1074" i="3" s="1"/>
  <c r="F32" i="2" s="1"/>
  <c r="B32" i="2"/>
  <c r="A32" i="2"/>
  <c r="BG1074" i="3"/>
  <c r="I32" i="2" s="1"/>
  <c r="BF1074" i="3"/>
  <c r="H32" i="2" s="1"/>
  <c r="BE1074" i="3"/>
  <c r="G32" i="2" s="1"/>
  <c r="K1074" i="3"/>
  <c r="C1074" i="3"/>
  <c r="BG1062" i="3"/>
  <c r="BF1062" i="3"/>
  <c r="BE1062" i="3"/>
  <c r="BC1062" i="3"/>
  <c r="K1062" i="3"/>
  <c r="I1062" i="3"/>
  <c r="G1062" i="3"/>
  <c r="BD1062" i="3" s="1"/>
  <c r="BG1061" i="3"/>
  <c r="BG1063" i="3" s="1"/>
  <c r="I31" i="2" s="1"/>
  <c r="BF1061" i="3"/>
  <c r="BE1061" i="3"/>
  <c r="BC1061" i="3"/>
  <c r="K1061" i="3"/>
  <c r="K1063" i="3" s="1"/>
  <c r="I1061" i="3"/>
  <c r="G1061" i="3"/>
  <c r="BD1061" i="3" s="1"/>
  <c r="B31" i="2"/>
  <c r="A31" i="2"/>
  <c r="BF1063" i="3"/>
  <c r="H31" i="2" s="1"/>
  <c r="BE1063" i="3"/>
  <c r="G31" i="2" s="1"/>
  <c r="BC1063" i="3"/>
  <c r="E31" i="2" s="1"/>
  <c r="I1063" i="3"/>
  <c r="C1063" i="3"/>
  <c r="BG1058" i="3"/>
  <c r="BF1058" i="3"/>
  <c r="BE1058" i="3"/>
  <c r="BC1058" i="3"/>
  <c r="BC1059" i="3" s="1"/>
  <c r="E30" i="2" s="1"/>
  <c r="K1058" i="3"/>
  <c r="K1059" i="3" s="1"/>
  <c r="I1058" i="3"/>
  <c r="G1058" i="3"/>
  <c r="BD1058" i="3" s="1"/>
  <c r="BG1056" i="3"/>
  <c r="BF1056" i="3"/>
  <c r="BE1056" i="3"/>
  <c r="BC1056" i="3"/>
  <c r="K1056" i="3"/>
  <c r="I1056" i="3"/>
  <c r="G1056" i="3"/>
  <c r="BD1056" i="3" s="1"/>
  <c r="BG1043" i="3"/>
  <c r="BG1059" i="3" s="1"/>
  <c r="I30" i="2" s="1"/>
  <c r="BF1043" i="3"/>
  <c r="BE1043" i="3"/>
  <c r="BE1059" i="3" s="1"/>
  <c r="G30" i="2" s="1"/>
  <c r="BC1043" i="3"/>
  <c r="K1043" i="3"/>
  <c r="I1043" i="3"/>
  <c r="G1043" i="3"/>
  <c r="BD1043" i="3" s="1"/>
  <c r="B30" i="2"/>
  <c r="A30" i="2"/>
  <c r="BF1059" i="3"/>
  <c r="H30" i="2" s="1"/>
  <c r="I1059" i="3"/>
  <c r="C1059" i="3"/>
  <c r="BG1040" i="3"/>
  <c r="BF1040" i="3"/>
  <c r="BE1040" i="3"/>
  <c r="BC1040" i="3"/>
  <c r="K1040" i="3"/>
  <c r="I1040" i="3"/>
  <c r="I1041" i="3" s="1"/>
  <c r="G1040" i="3"/>
  <c r="BD1040" i="3" s="1"/>
  <c r="BG1032" i="3"/>
  <c r="BF1032" i="3"/>
  <c r="BE1032" i="3"/>
  <c r="BC1032" i="3"/>
  <c r="K1032" i="3"/>
  <c r="I1032" i="3"/>
  <c r="G1032" i="3"/>
  <c r="BD1032" i="3" s="1"/>
  <c r="BG1029" i="3"/>
  <c r="BG1041" i="3" s="1"/>
  <c r="I29" i="2" s="1"/>
  <c r="BF1029" i="3"/>
  <c r="BE1029" i="3"/>
  <c r="BC1029" i="3"/>
  <c r="K1029" i="3"/>
  <c r="I1029" i="3"/>
  <c r="G1029" i="3"/>
  <c r="BD1029" i="3" s="1"/>
  <c r="BG1026" i="3"/>
  <c r="BF1026" i="3"/>
  <c r="BE1026" i="3"/>
  <c r="BC1026" i="3"/>
  <c r="K1026" i="3"/>
  <c r="I1026" i="3"/>
  <c r="G1026" i="3"/>
  <c r="BD1026" i="3" s="1"/>
  <c r="BG1024" i="3"/>
  <c r="BF1024" i="3"/>
  <c r="BE1024" i="3"/>
  <c r="BE1041" i="3" s="1"/>
  <c r="G29" i="2" s="1"/>
  <c r="BC1024" i="3"/>
  <c r="K1024" i="3"/>
  <c r="K1041" i="3" s="1"/>
  <c r="I1024" i="3"/>
  <c r="G1024" i="3"/>
  <c r="BD1024" i="3" s="1"/>
  <c r="B29" i="2"/>
  <c r="A29" i="2"/>
  <c r="BF1041" i="3"/>
  <c r="H29" i="2" s="1"/>
  <c r="BC1041" i="3"/>
  <c r="E29" i="2" s="1"/>
  <c r="C1041" i="3"/>
  <c r="BG1021" i="3"/>
  <c r="BF1021" i="3"/>
  <c r="BE1021" i="3"/>
  <c r="BC1021" i="3"/>
  <c r="K1021" i="3"/>
  <c r="I1021" i="3"/>
  <c r="G1021" i="3"/>
  <c r="BD1021" i="3" s="1"/>
  <c r="BG1020" i="3"/>
  <c r="BF1020" i="3"/>
  <c r="BE1020" i="3"/>
  <c r="BC1020" i="3"/>
  <c r="K1020" i="3"/>
  <c r="I1020" i="3"/>
  <c r="G1020" i="3"/>
  <c r="BD1020" i="3" s="1"/>
  <c r="BG1018" i="3"/>
  <c r="BF1018" i="3"/>
  <c r="BE1018" i="3"/>
  <c r="BC1018" i="3"/>
  <c r="K1018" i="3"/>
  <c r="I1018" i="3"/>
  <c r="G1018" i="3"/>
  <c r="BD1018" i="3" s="1"/>
  <c r="BG1016" i="3"/>
  <c r="BF1016" i="3"/>
  <c r="BE1016" i="3"/>
  <c r="BC1016" i="3"/>
  <c r="K1016" i="3"/>
  <c r="I1016" i="3"/>
  <c r="G1016" i="3"/>
  <c r="BD1016" i="3" s="1"/>
  <c r="BG1014" i="3"/>
  <c r="BF1014" i="3"/>
  <c r="BE1014" i="3"/>
  <c r="BC1014" i="3"/>
  <c r="K1014" i="3"/>
  <c r="I1014" i="3"/>
  <c r="G1014" i="3"/>
  <c r="BD1014" i="3" s="1"/>
  <c r="BG1012" i="3"/>
  <c r="BF1012" i="3"/>
  <c r="BE1012" i="3"/>
  <c r="BC1012" i="3"/>
  <c r="K1012" i="3"/>
  <c r="I1012" i="3"/>
  <c r="G1012" i="3"/>
  <c r="BD1012" i="3" s="1"/>
  <c r="BG1009" i="3"/>
  <c r="BF1009" i="3"/>
  <c r="BE1009" i="3"/>
  <c r="BC1009" i="3"/>
  <c r="K1009" i="3"/>
  <c r="I1009" i="3"/>
  <c r="G1009" i="3"/>
  <c r="BD1009" i="3" s="1"/>
  <c r="BG1007" i="3"/>
  <c r="BF1007" i="3"/>
  <c r="BE1007" i="3"/>
  <c r="BC1007" i="3"/>
  <c r="K1007" i="3"/>
  <c r="I1007" i="3"/>
  <c r="G1007" i="3"/>
  <c r="BD1007" i="3" s="1"/>
  <c r="BG1005" i="3"/>
  <c r="BF1005" i="3"/>
  <c r="BE1005" i="3"/>
  <c r="BC1005" i="3"/>
  <c r="K1005" i="3"/>
  <c r="I1005" i="3"/>
  <c r="G1005" i="3"/>
  <c r="BD1005" i="3" s="1"/>
  <c r="BG1003" i="3"/>
  <c r="BF1003" i="3"/>
  <c r="BE1003" i="3"/>
  <c r="BC1003" i="3"/>
  <c r="K1003" i="3"/>
  <c r="I1003" i="3"/>
  <c r="G1003" i="3"/>
  <c r="BD1003" i="3" s="1"/>
  <c r="BG1001" i="3"/>
  <c r="BF1001" i="3"/>
  <c r="BE1001" i="3"/>
  <c r="BC1001" i="3"/>
  <c r="K1001" i="3"/>
  <c r="I1001" i="3"/>
  <c r="G1001" i="3"/>
  <c r="BD1001" i="3" s="1"/>
  <c r="BG994" i="3"/>
  <c r="BF994" i="3"/>
  <c r="BE994" i="3"/>
  <c r="BC994" i="3"/>
  <c r="K994" i="3"/>
  <c r="I994" i="3"/>
  <c r="G994" i="3"/>
  <c r="BD994" i="3" s="1"/>
  <c r="BG984" i="3"/>
  <c r="BF984" i="3"/>
  <c r="BE984" i="3"/>
  <c r="BC984" i="3"/>
  <c r="K984" i="3"/>
  <c r="I984" i="3"/>
  <c r="G984" i="3"/>
  <c r="BD984" i="3" s="1"/>
  <c r="BG972" i="3"/>
  <c r="BF972" i="3"/>
  <c r="BE972" i="3"/>
  <c r="BC972" i="3"/>
  <c r="K972" i="3"/>
  <c r="I972" i="3"/>
  <c r="G972" i="3"/>
  <c r="BD972" i="3" s="1"/>
  <c r="BG960" i="3"/>
  <c r="BF960" i="3"/>
  <c r="BE960" i="3"/>
  <c r="BC960" i="3"/>
  <c r="K960" i="3"/>
  <c r="I960" i="3"/>
  <c r="G960" i="3"/>
  <c r="BD960" i="3" s="1"/>
  <c r="BG958" i="3"/>
  <c r="BF958" i="3"/>
  <c r="BE958" i="3"/>
  <c r="BC958" i="3"/>
  <c r="K958" i="3"/>
  <c r="I958" i="3"/>
  <c r="G958" i="3"/>
  <c r="BD958" i="3" s="1"/>
  <c r="BG940" i="3"/>
  <c r="BF940" i="3"/>
  <c r="BE940" i="3"/>
  <c r="BC940" i="3"/>
  <c r="K940" i="3"/>
  <c r="I940" i="3"/>
  <c r="G940" i="3"/>
  <c r="BD940" i="3" s="1"/>
  <c r="BG937" i="3"/>
  <c r="BF937" i="3"/>
  <c r="BE937" i="3"/>
  <c r="BC937" i="3"/>
  <c r="K937" i="3"/>
  <c r="I937" i="3"/>
  <c r="G937" i="3"/>
  <c r="BD937" i="3" s="1"/>
  <c r="BG935" i="3"/>
  <c r="BF935" i="3"/>
  <c r="BE935" i="3"/>
  <c r="BC935" i="3"/>
  <c r="K935" i="3"/>
  <c r="I935" i="3"/>
  <c r="G935" i="3"/>
  <c r="BD935" i="3" s="1"/>
  <c r="BG927" i="3"/>
  <c r="BF927" i="3"/>
  <c r="BE927" i="3"/>
  <c r="BC927" i="3"/>
  <c r="K927" i="3"/>
  <c r="I927" i="3"/>
  <c r="G927" i="3"/>
  <c r="BD927" i="3" s="1"/>
  <c r="BG924" i="3"/>
  <c r="BF924" i="3"/>
  <c r="BE924" i="3"/>
  <c r="BC924" i="3"/>
  <c r="K924" i="3"/>
  <c r="I924" i="3"/>
  <c r="G924" i="3"/>
  <c r="BD924" i="3" s="1"/>
  <c r="BG921" i="3"/>
  <c r="BF921" i="3"/>
  <c r="BE921" i="3"/>
  <c r="BC921" i="3"/>
  <c r="K921" i="3"/>
  <c r="I921" i="3"/>
  <c r="G921" i="3"/>
  <c r="BD921" i="3" s="1"/>
  <c r="BG918" i="3"/>
  <c r="BF918" i="3"/>
  <c r="BE918" i="3"/>
  <c r="BC918" i="3"/>
  <c r="K918" i="3"/>
  <c r="I918" i="3"/>
  <c r="G918" i="3"/>
  <c r="BD918" i="3" s="1"/>
  <c r="BG914" i="3"/>
  <c r="BF914" i="3"/>
  <c r="BE914" i="3"/>
  <c r="BC914" i="3"/>
  <c r="K914" i="3"/>
  <c r="I914" i="3"/>
  <c r="G914" i="3"/>
  <c r="BD914" i="3" s="1"/>
  <c r="BG911" i="3"/>
  <c r="BF911" i="3"/>
  <c r="BE911" i="3"/>
  <c r="BC911" i="3"/>
  <c r="K911" i="3"/>
  <c r="I911" i="3"/>
  <c r="G911" i="3"/>
  <c r="BD911" i="3" s="1"/>
  <c r="BG908" i="3"/>
  <c r="BF908" i="3"/>
  <c r="BE908" i="3"/>
  <c r="BC908" i="3"/>
  <c r="K908" i="3"/>
  <c r="I908" i="3"/>
  <c r="G908" i="3"/>
  <c r="BD908" i="3" s="1"/>
  <c r="BG905" i="3"/>
  <c r="BF905" i="3"/>
  <c r="BE905" i="3"/>
  <c r="BC905" i="3"/>
  <c r="K905" i="3"/>
  <c r="I905" i="3"/>
  <c r="G905" i="3"/>
  <c r="BD905" i="3" s="1"/>
  <c r="BG903" i="3"/>
  <c r="BF903" i="3"/>
  <c r="BE903" i="3"/>
  <c r="BC903" i="3"/>
  <c r="K903" i="3"/>
  <c r="I903" i="3"/>
  <c r="G903" i="3"/>
  <c r="BD903" i="3" s="1"/>
  <c r="BG900" i="3"/>
  <c r="BF900" i="3"/>
  <c r="BE900" i="3"/>
  <c r="BC900" i="3"/>
  <c r="K900" i="3"/>
  <c r="I900" i="3"/>
  <c r="G900" i="3"/>
  <c r="BD900" i="3" s="1"/>
  <c r="BG886" i="3"/>
  <c r="BF886" i="3"/>
  <c r="BE886" i="3"/>
  <c r="BC886" i="3"/>
  <c r="K886" i="3"/>
  <c r="I886" i="3"/>
  <c r="G886" i="3"/>
  <c r="BD886" i="3" s="1"/>
  <c r="BG883" i="3"/>
  <c r="BF883" i="3"/>
  <c r="BE883" i="3"/>
  <c r="BC883" i="3"/>
  <c r="K883" i="3"/>
  <c r="I883" i="3"/>
  <c r="G883" i="3"/>
  <c r="BD883" i="3" s="1"/>
  <c r="BG879" i="3"/>
  <c r="BF879" i="3"/>
  <c r="BE879" i="3"/>
  <c r="BC879" i="3"/>
  <c r="K879" i="3"/>
  <c r="I879" i="3"/>
  <c r="G879" i="3"/>
  <c r="BD879" i="3" s="1"/>
  <c r="BG876" i="3"/>
  <c r="BF876" i="3"/>
  <c r="BE876" i="3"/>
  <c r="BC876" i="3"/>
  <c r="K876" i="3"/>
  <c r="I876" i="3"/>
  <c r="G876" i="3"/>
  <c r="BD876" i="3" s="1"/>
  <c r="BG874" i="3"/>
  <c r="BF874" i="3"/>
  <c r="BE874" i="3"/>
  <c r="BC874" i="3"/>
  <c r="K874" i="3"/>
  <c r="I874" i="3"/>
  <c r="G874" i="3"/>
  <c r="BD874" i="3" s="1"/>
  <c r="BG871" i="3"/>
  <c r="BF871" i="3"/>
  <c r="BE871" i="3"/>
  <c r="BC871" i="3"/>
  <c r="K871" i="3"/>
  <c r="I871" i="3"/>
  <c r="G871" i="3"/>
  <c r="BD871" i="3" s="1"/>
  <c r="BG867" i="3"/>
  <c r="BF867" i="3"/>
  <c r="BE867" i="3"/>
  <c r="BC867" i="3"/>
  <c r="K867" i="3"/>
  <c r="I867" i="3"/>
  <c r="G867" i="3"/>
  <c r="BD867" i="3" s="1"/>
  <c r="BG865" i="3"/>
  <c r="BF865" i="3"/>
  <c r="BE865" i="3"/>
  <c r="BC865" i="3"/>
  <c r="K865" i="3"/>
  <c r="I865" i="3"/>
  <c r="G865" i="3"/>
  <c r="BD865" i="3" s="1"/>
  <c r="BG862" i="3"/>
  <c r="BF862" i="3"/>
  <c r="BE862" i="3"/>
  <c r="BC862" i="3"/>
  <c r="K862" i="3"/>
  <c r="I862" i="3"/>
  <c r="G862" i="3"/>
  <c r="BD862" i="3" s="1"/>
  <c r="BG858" i="3"/>
  <c r="BG1022" i="3" s="1"/>
  <c r="I28" i="2" s="1"/>
  <c r="BF858" i="3"/>
  <c r="BE858" i="3"/>
  <c r="BC858" i="3"/>
  <c r="K858" i="3"/>
  <c r="I858" i="3"/>
  <c r="G858" i="3"/>
  <c r="BD858" i="3" s="1"/>
  <c r="BG856" i="3"/>
  <c r="BF856" i="3"/>
  <c r="BE856" i="3"/>
  <c r="BC856" i="3"/>
  <c r="K856" i="3"/>
  <c r="I856" i="3"/>
  <c r="G856" i="3"/>
  <c r="BD856" i="3" s="1"/>
  <c r="BG854" i="3"/>
  <c r="BF854" i="3"/>
  <c r="BE854" i="3"/>
  <c r="BE1022" i="3" s="1"/>
  <c r="G28" i="2" s="1"/>
  <c r="BC854" i="3"/>
  <c r="K854" i="3"/>
  <c r="I854" i="3"/>
  <c r="G854" i="3"/>
  <c r="BD854" i="3" s="1"/>
  <c r="BG852" i="3"/>
  <c r="BF852" i="3"/>
  <c r="BE852" i="3"/>
  <c r="BC852" i="3"/>
  <c r="K852" i="3"/>
  <c r="I852" i="3"/>
  <c r="G852" i="3"/>
  <c r="BD852" i="3" s="1"/>
  <c r="BG850" i="3"/>
  <c r="BF850" i="3"/>
  <c r="BE850" i="3"/>
  <c r="BC850" i="3"/>
  <c r="K850" i="3"/>
  <c r="I850" i="3"/>
  <c r="G850" i="3"/>
  <c r="BD850" i="3" s="1"/>
  <c r="BG848" i="3"/>
  <c r="BF848" i="3"/>
  <c r="BE848" i="3"/>
  <c r="BC848" i="3"/>
  <c r="K848" i="3"/>
  <c r="I848" i="3"/>
  <c r="I1022" i="3" s="1"/>
  <c r="G848" i="3"/>
  <c r="BD848" i="3" s="1"/>
  <c r="BG846" i="3"/>
  <c r="BF846" i="3"/>
  <c r="BE846" i="3"/>
  <c r="BC846" i="3"/>
  <c r="K846" i="3"/>
  <c r="I846" i="3"/>
  <c r="G846" i="3"/>
  <c r="BD846" i="3" s="1"/>
  <c r="BG845" i="3"/>
  <c r="BF845" i="3"/>
  <c r="BF1022" i="3" s="1"/>
  <c r="H28" i="2" s="1"/>
  <c r="BE845" i="3"/>
  <c r="BC845" i="3"/>
  <c r="BC1022" i="3" s="1"/>
  <c r="E28" i="2" s="1"/>
  <c r="K845" i="3"/>
  <c r="K1022" i="3" s="1"/>
  <c r="I845" i="3"/>
  <c r="G845" i="3"/>
  <c r="BD845" i="3" s="1"/>
  <c r="B28" i="2"/>
  <c r="A28" i="2"/>
  <c r="C1022" i="3"/>
  <c r="BG842" i="3"/>
  <c r="BF842" i="3"/>
  <c r="BE842" i="3"/>
  <c r="BC842" i="3"/>
  <c r="K842" i="3"/>
  <c r="I842" i="3"/>
  <c r="G842" i="3"/>
  <c r="BD842" i="3" s="1"/>
  <c r="BG840" i="3"/>
  <c r="BG843" i="3" s="1"/>
  <c r="I27" i="2" s="1"/>
  <c r="BF840" i="3"/>
  <c r="BE840" i="3"/>
  <c r="BC840" i="3"/>
  <c r="K840" i="3"/>
  <c r="I840" i="3"/>
  <c r="G840" i="3"/>
  <c r="BD840" i="3" s="1"/>
  <c r="BG838" i="3"/>
  <c r="BF838" i="3"/>
  <c r="BE838" i="3"/>
  <c r="BC838" i="3"/>
  <c r="K838" i="3"/>
  <c r="I838" i="3"/>
  <c r="G838" i="3"/>
  <c r="BD838" i="3" s="1"/>
  <c r="BG835" i="3"/>
  <c r="BF835" i="3"/>
  <c r="BE835" i="3"/>
  <c r="BC835" i="3"/>
  <c r="K835" i="3"/>
  <c r="I835" i="3"/>
  <c r="G835" i="3"/>
  <c r="BD835" i="3" s="1"/>
  <c r="BG833" i="3"/>
  <c r="BF833" i="3"/>
  <c r="BE833" i="3"/>
  <c r="BE843" i="3" s="1"/>
  <c r="G27" i="2" s="1"/>
  <c r="BC833" i="3"/>
  <c r="BC843" i="3" s="1"/>
  <c r="E27" i="2" s="1"/>
  <c r="K833" i="3"/>
  <c r="I833" i="3"/>
  <c r="G833" i="3"/>
  <c r="BD833" i="3" s="1"/>
  <c r="BG832" i="3"/>
  <c r="BF832" i="3"/>
  <c r="BE832" i="3"/>
  <c r="BC832" i="3"/>
  <c r="K832" i="3"/>
  <c r="I832" i="3"/>
  <c r="G832" i="3"/>
  <c r="BD832" i="3" s="1"/>
  <c r="BG829" i="3"/>
  <c r="BF829" i="3"/>
  <c r="BF843" i="3" s="1"/>
  <c r="H27" i="2" s="1"/>
  <c r="BE829" i="3"/>
  <c r="BC829" i="3"/>
  <c r="K829" i="3"/>
  <c r="I829" i="3"/>
  <c r="I843" i="3" s="1"/>
  <c r="G829" i="3"/>
  <c r="BD829" i="3" s="1"/>
  <c r="B27" i="2"/>
  <c r="A27" i="2"/>
  <c r="K843" i="3"/>
  <c r="C843" i="3"/>
  <c r="BG826" i="3"/>
  <c r="BF826" i="3"/>
  <c r="BE826" i="3"/>
  <c r="BC826" i="3"/>
  <c r="K826" i="3"/>
  <c r="I826" i="3"/>
  <c r="G826" i="3"/>
  <c r="BD826" i="3" s="1"/>
  <c r="BG824" i="3"/>
  <c r="BF824" i="3"/>
  <c r="BE824" i="3"/>
  <c r="BC824" i="3"/>
  <c r="K824" i="3"/>
  <c r="I824" i="3"/>
  <c r="G824" i="3"/>
  <c r="BD824" i="3" s="1"/>
  <c r="BG822" i="3"/>
  <c r="BF822" i="3"/>
  <c r="BE822" i="3"/>
  <c r="BC822" i="3"/>
  <c r="K822" i="3"/>
  <c r="I822" i="3"/>
  <c r="G822" i="3"/>
  <c r="BD822" i="3" s="1"/>
  <c r="BG820" i="3"/>
  <c r="BF820" i="3"/>
  <c r="BE820" i="3"/>
  <c r="BC820" i="3"/>
  <c r="K820" i="3"/>
  <c r="I820" i="3"/>
  <c r="G820" i="3"/>
  <c r="BD820" i="3" s="1"/>
  <c r="BG818" i="3"/>
  <c r="BF818" i="3"/>
  <c r="BE818" i="3"/>
  <c r="BC818" i="3"/>
  <c r="K818" i="3"/>
  <c r="I818" i="3"/>
  <c r="G818" i="3"/>
  <c r="BD818" i="3" s="1"/>
  <c r="BG813" i="3"/>
  <c r="BF813" i="3"/>
  <c r="BE813" i="3"/>
  <c r="BC813" i="3"/>
  <c r="K813" i="3"/>
  <c r="I813" i="3"/>
  <c r="G813" i="3"/>
  <c r="BD813" i="3" s="1"/>
  <c r="BG810" i="3"/>
  <c r="BF810" i="3"/>
  <c r="BE810" i="3"/>
  <c r="BC810" i="3"/>
  <c r="K810" i="3"/>
  <c r="I810" i="3"/>
  <c r="G810" i="3"/>
  <c r="BD810" i="3" s="1"/>
  <c r="BG807" i="3"/>
  <c r="BF807" i="3"/>
  <c r="BE807" i="3"/>
  <c r="BC807" i="3"/>
  <c r="K807" i="3"/>
  <c r="I807" i="3"/>
  <c r="G807" i="3"/>
  <c r="BD807" i="3" s="1"/>
  <c r="BG804" i="3"/>
  <c r="BF804" i="3"/>
  <c r="BE804" i="3"/>
  <c r="BC804" i="3"/>
  <c r="K804" i="3"/>
  <c r="I804" i="3"/>
  <c r="I827" i="3" s="1"/>
  <c r="G804" i="3"/>
  <c r="BD804" i="3" s="1"/>
  <c r="BG803" i="3"/>
  <c r="BF803" i="3"/>
  <c r="BE803" i="3"/>
  <c r="BC803" i="3"/>
  <c r="K803" i="3"/>
  <c r="I803" i="3"/>
  <c r="G803" i="3"/>
  <c r="BD803" i="3" s="1"/>
  <c r="BG802" i="3"/>
  <c r="BF802" i="3"/>
  <c r="BE802" i="3"/>
  <c r="BC802" i="3"/>
  <c r="K802" i="3"/>
  <c r="I802" i="3"/>
  <c r="G802" i="3"/>
  <c r="BD802" i="3" s="1"/>
  <c r="BG800" i="3"/>
  <c r="BF800" i="3"/>
  <c r="BE800" i="3"/>
  <c r="BC800" i="3"/>
  <c r="K800" i="3"/>
  <c r="I800" i="3"/>
  <c r="G800" i="3"/>
  <c r="BD800" i="3" s="1"/>
  <c r="BG798" i="3"/>
  <c r="BF798" i="3"/>
  <c r="BF827" i="3" s="1"/>
  <c r="H26" i="2" s="1"/>
  <c r="BE798" i="3"/>
  <c r="BC798" i="3"/>
  <c r="K798" i="3"/>
  <c r="I798" i="3"/>
  <c r="G798" i="3"/>
  <c r="BD798" i="3" s="1"/>
  <c r="BG797" i="3"/>
  <c r="BF797" i="3"/>
  <c r="BE797" i="3"/>
  <c r="BE827" i="3" s="1"/>
  <c r="G26" i="2" s="1"/>
  <c r="BC797" i="3"/>
  <c r="BC827" i="3" s="1"/>
  <c r="E26" i="2" s="1"/>
  <c r="K797" i="3"/>
  <c r="I797" i="3"/>
  <c r="G797" i="3"/>
  <c r="B26" i="2"/>
  <c r="A26" i="2"/>
  <c r="BG827" i="3"/>
  <c r="I26" i="2" s="1"/>
  <c r="C827" i="3"/>
  <c r="BG794" i="3"/>
  <c r="BF794" i="3"/>
  <c r="BE794" i="3"/>
  <c r="BC794" i="3"/>
  <c r="K794" i="3"/>
  <c r="I794" i="3"/>
  <c r="G794" i="3"/>
  <c r="BD794" i="3" s="1"/>
  <c r="BG790" i="3"/>
  <c r="BF790" i="3"/>
  <c r="BE790" i="3"/>
  <c r="BC790" i="3"/>
  <c r="K790" i="3"/>
  <c r="I790" i="3"/>
  <c r="G790" i="3"/>
  <c r="BD790" i="3" s="1"/>
  <c r="BG788" i="3"/>
  <c r="BF788" i="3"/>
  <c r="BE788" i="3"/>
  <c r="BC788" i="3"/>
  <c r="K788" i="3"/>
  <c r="I788" i="3"/>
  <c r="G788" i="3"/>
  <c r="BD788" i="3" s="1"/>
  <c r="BG786" i="3"/>
  <c r="BF786" i="3"/>
  <c r="BE786" i="3"/>
  <c r="BC786" i="3"/>
  <c r="K786" i="3"/>
  <c r="I786" i="3"/>
  <c r="G786" i="3"/>
  <c r="BD786" i="3" s="1"/>
  <c r="BG784" i="3"/>
  <c r="BF784" i="3"/>
  <c r="BE784" i="3"/>
  <c r="BC784" i="3"/>
  <c r="K784" i="3"/>
  <c r="I784" i="3"/>
  <c r="G784" i="3"/>
  <c r="BD784" i="3" s="1"/>
  <c r="BG782" i="3"/>
  <c r="BF782" i="3"/>
  <c r="BE782" i="3"/>
  <c r="BC782" i="3"/>
  <c r="K782" i="3"/>
  <c r="I782" i="3"/>
  <c r="G782" i="3"/>
  <c r="BD782" i="3" s="1"/>
  <c r="BG780" i="3"/>
  <c r="BF780" i="3"/>
  <c r="BE780" i="3"/>
  <c r="BC780" i="3"/>
  <c r="K780" i="3"/>
  <c r="I780" i="3"/>
  <c r="G780" i="3"/>
  <c r="BD780" i="3" s="1"/>
  <c r="BG777" i="3"/>
  <c r="BF777" i="3"/>
  <c r="BE777" i="3"/>
  <c r="BC777" i="3"/>
  <c r="K777" i="3"/>
  <c r="I777" i="3"/>
  <c r="G777" i="3"/>
  <c r="BD777" i="3" s="1"/>
  <c r="BG775" i="3"/>
  <c r="BF775" i="3"/>
  <c r="BE775" i="3"/>
  <c r="BC775" i="3"/>
  <c r="K775" i="3"/>
  <c r="I775" i="3"/>
  <c r="G775" i="3"/>
  <c r="BD775" i="3" s="1"/>
  <c r="BG772" i="3"/>
  <c r="BF772" i="3"/>
  <c r="BE772" i="3"/>
  <c r="BC772" i="3"/>
  <c r="K772" i="3"/>
  <c r="I772" i="3"/>
  <c r="G772" i="3"/>
  <c r="BD772" i="3" s="1"/>
  <c r="BG770" i="3"/>
  <c r="BF770" i="3"/>
  <c r="BE770" i="3"/>
  <c r="BC770" i="3"/>
  <c r="K770" i="3"/>
  <c r="I770" i="3"/>
  <c r="G770" i="3"/>
  <c r="BD770" i="3" s="1"/>
  <c r="BG767" i="3"/>
  <c r="BF767" i="3"/>
  <c r="BE767" i="3"/>
  <c r="BC767" i="3"/>
  <c r="K767" i="3"/>
  <c r="I767" i="3"/>
  <c r="G767" i="3"/>
  <c r="BD767" i="3" s="1"/>
  <c r="BG765" i="3"/>
  <c r="BF765" i="3"/>
  <c r="BE765" i="3"/>
  <c r="BC765" i="3"/>
  <c r="K765" i="3"/>
  <c r="I765" i="3"/>
  <c r="G765" i="3"/>
  <c r="BD765" i="3" s="1"/>
  <c r="BG763" i="3"/>
  <c r="BF763" i="3"/>
  <c r="BE763" i="3"/>
  <c r="BC763" i="3"/>
  <c r="K763" i="3"/>
  <c r="I763" i="3"/>
  <c r="G763" i="3"/>
  <c r="BD763" i="3" s="1"/>
  <c r="BG757" i="3"/>
  <c r="BF757" i="3"/>
  <c r="BE757" i="3"/>
  <c r="BC757" i="3"/>
  <c r="K757" i="3"/>
  <c r="I757" i="3"/>
  <c r="G757" i="3"/>
  <c r="BD757" i="3" s="1"/>
  <c r="BG755" i="3"/>
  <c r="BF755" i="3"/>
  <c r="BF795" i="3" s="1"/>
  <c r="H25" i="2" s="1"/>
  <c r="BE755" i="3"/>
  <c r="BC755" i="3"/>
  <c r="K755" i="3"/>
  <c r="I755" i="3"/>
  <c r="G755" i="3"/>
  <c r="BD755" i="3" s="1"/>
  <c r="BG752" i="3"/>
  <c r="BF752" i="3"/>
  <c r="BE752" i="3"/>
  <c r="BC752" i="3"/>
  <c r="K752" i="3"/>
  <c r="I752" i="3"/>
  <c r="G752" i="3"/>
  <c r="BD752" i="3" s="1"/>
  <c r="BG750" i="3"/>
  <c r="BF750" i="3"/>
  <c r="BE750" i="3"/>
  <c r="BC750" i="3"/>
  <c r="K750" i="3"/>
  <c r="I750" i="3"/>
  <c r="G750" i="3"/>
  <c r="BD750" i="3" s="1"/>
  <c r="BG746" i="3"/>
  <c r="BF746" i="3"/>
  <c r="BE746" i="3"/>
  <c r="BC746" i="3"/>
  <c r="K746" i="3"/>
  <c r="K795" i="3" s="1"/>
  <c r="I746" i="3"/>
  <c r="G746" i="3"/>
  <c r="BD746" i="3" s="1"/>
  <c r="BG743" i="3"/>
  <c r="BF743" i="3"/>
  <c r="BE743" i="3"/>
  <c r="BC743" i="3"/>
  <c r="K743" i="3"/>
  <c r="I743" i="3"/>
  <c r="G743" i="3"/>
  <c r="BD743" i="3" s="1"/>
  <c r="BG741" i="3"/>
  <c r="BF741" i="3"/>
  <c r="BE741" i="3"/>
  <c r="BC741" i="3"/>
  <c r="K741" i="3"/>
  <c r="I741" i="3"/>
  <c r="G741" i="3"/>
  <c r="BD741" i="3" s="1"/>
  <c r="BD795" i="3" s="1"/>
  <c r="F25" i="2" s="1"/>
  <c r="B25" i="2"/>
  <c r="A25" i="2"/>
  <c r="C795" i="3"/>
  <c r="BG738" i="3"/>
  <c r="BG739" i="3" s="1"/>
  <c r="I24" i="2" s="1"/>
  <c r="BF738" i="3"/>
  <c r="BF739" i="3" s="1"/>
  <c r="H24" i="2" s="1"/>
  <c r="BE738" i="3"/>
  <c r="BE739" i="3" s="1"/>
  <c r="G24" i="2" s="1"/>
  <c r="BC738" i="3"/>
  <c r="BC739" i="3" s="1"/>
  <c r="E24" i="2" s="1"/>
  <c r="K738" i="3"/>
  <c r="I738" i="3"/>
  <c r="I739" i="3" s="1"/>
  <c r="G738" i="3"/>
  <c r="BD738" i="3" s="1"/>
  <c r="BD739" i="3" s="1"/>
  <c r="F24" i="2" s="1"/>
  <c r="B24" i="2"/>
  <c r="A24" i="2"/>
  <c r="K739" i="3"/>
  <c r="G739" i="3"/>
  <c r="C739" i="3"/>
  <c r="BG735" i="3"/>
  <c r="BG736" i="3" s="1"/>
  <c r="I23" i="2" s="1"/>
  <c r="BF735" i="3"/>
  <c r="BE735" i="3"/>
  <c r="BE736" i="3" s="1"/>
  <c r="G23" i="2" s="1"/>
  <c r="BC735" i="3"/>
  <c r="BC736" i="3" s="1"/>
  <c r="E23" i="2" s="1"/>
  <c r="K735" i="3"/>
  <c r="K736" i="3" s="1"/>
  <c r="I735" i="3"/>
  <c r="I736" i="3" s="1"/>
  <c r="G735" i="3"/>
  <c r="BD735" i="3" s="1"/>
  <c r="BD736" i="3" s="1"/>
  <c r="F23" i="2" s="1"/>
  <c r="B23" i="2"/>
  <c r="A23" i="2"/>
  <c r="BF736" i="3"/>
  <c r="H23" i="2" s="1"/>
  <c r="C736" i="3"/>
  <c r="BG732" i="3"/>
  <c r="BF732" i="3"/>
  <c r="BF733" i="3" s="1"/>
  <c r="H22" i="2" s="1"/>
  <c r="BE732" i="3"/>
  <c r="BC732" i="3"/>
  <c r="K732" i="3"/>
  <c r="I732" i="3"/>
  <c r="G732" i="3"/>
  <c r="BD732" i="3" s="1"/>
  <c r="BG731" i="3"/>
  <c r="BG733" i="3" s="1"/>
  <c r="I22" i="2" s="1"/>
  <c r="BF731" i="3"/>
  <c r="BE731" i="3"/>
  <c r="BE733" i="3" s="1"/>
  <c r="G22" i="2" s="1"/>
  <c r="BC731" i="3"/>
  <c r="BC733" i="3" s="1"/>
  <c r="E22" i="2" s="1"/>
  <c r="K731" i="3"/>
  <c r="I731" i="3"/>
  <c r="G731" i="3"/>
  <c r="BD731" i="3" s="1"/>
  <c r="BD733" i="3" s="1"/>
  <c r="F22" i="2" s="1"/>
  <c r="B22" i="2"/>
  <c r="A22" i="2"/>
  <c r="K733" i="3"/>
  <c r="C733" i="3"/>
  <c r="BG728" i="3"/>
  <c r="BF728" i="3"/>
  <c r="BE728" i="3"/>
  <c r="BC728" i="3"/>
  <c r="K728" i="3"/>
  <c r="I728" i="3"/>
  <c r="G728" i="3"/>
  <c r="BD728" i="3" s="1"/>
  <c r="BG726" i="3"/>
  <c r="BF726" i="3"/>
  <c r="BE726" i="3"/>
  <c r="BC726" i="3"/>
  <c r="K726" i="3"/>
  <c r="I726" i="3"/>
  <c r="G726" i="3"/>
  <c r="BD726" i="3" s="1"/>
  <c r="BG723" i="3"/>
  <c r="BF723" i="3"/>
  <c r="BE723" i="3"/>
  <c r="BC723" i="3"/>
  <c r="K723" i="3"/>
  <c r="I723" i="3"/>
  <c r="G723" i="3"/>
  <c r="BD723" i="3" s="1"/>
  <c r="BG719" i="3"/>
  <c r="BF719" i="3"/>
  <c r="BE719" i="3"/>
  <c r="BC719" i="3"/>
  <c r="K719" i="3"/>
  <c r="I719" i="3"/>
  <c r="G719" i="3"/>
  <c r="BD719" i="3" s="1"/>
  <c r="BG715" i="3"/>
  <c r="BF715" i="3"/>
  <c r="BE715" i="3"/>
  <c r="BC715" i="3"/>
  <c r="K715" i="3"/>
  <c r="I715" i="3"/>
  <c r="G715" i="3"/>
  <c r="BD715" i="3" s="1"/>
  <c r="BG711" i="3"/>
  <c r="BF711" i="3"/>
  <c r="BE711" i="3"/>
  <c r="BC711" i="3"/>
  <c r="K711" i="3"/>
  <c r="I711" i="3"/>
  <c r="G711" i="3"/>
  <c r="BD711" i="3" s="1"/>
  <c r="BG708" i="3"/>
  <c r="BF708" i="3"/>
  <c r="BE708" i="3"/>
  <c r="BC708" i="3"/>
  <c r="K708" i="3"/>
  <c r="I708" i="3"/>
  <c r="G708" i="3"/>
  <c r="BD708" i="3" s="1"/>
  <c r="BG703" i="3"/>
  <c r="BF703" i="3"/>
  <c r="BE703" i="3"/>
  <c r="BC703" i="3"/>
  <c r="K703" i="3"/>
  <c r="I703" i="3"/>
  <c r="G703" i="3"/>
  <c r="BD703" i="3" s="1"/>
  <c r="BG697" i="3"/>
  <c r="BF697" i="3"/>
  <c r="BF729" i="3" s="1"/>
  <c r="H21" i="2" s="1"/>
  <c r="BE697" i="3"/>
  <c r="BC697" i="3"/>
  <c r="K697" i="3"/>
  <c r="I697" i="3"/>
  <c r="G697" i="3"/>
  <c r="BD697" i="3" s="1"/>
  <c r="BG695" i="3"/>
  <c r="BF695" i="3"/>
  <c r="BE695" i="3"/>
  <c r="BC695" i="3"/>
  <c r="K695" i="3"/>
  <c r="K729" i="3" s="1"/>
  <c r="I695" i="3"/>
  <c r="G695" i="3"/>
  <c r="BD695" i="3" s="1"/>
  <c r="B21" i="2"/>
  <c r="A21" i="2"/>
  <c r="C729" i="3"/>
  <c r="BG692" i="3"/>
  <c r="BF692" i="3"/>
  <c r="BE692" i="3"/>
  <c r="BC692" i="3"/>
  <c r="K692" i="3"/>
  <c r="I692" i="3"/>
  <c r="G692" i="3"/>
  <c r="BD692" i="3" s="1"/>
  <c r="BG689" i="3"/>
  <c r="BF689" i="3"/>
  <c r="BE689" i="3"/>
  <c r="BC689" i="3"/>
  <c r="K689" i="3"/>
  <c r="I689" i="3"/>
  <c r="G689" i="3"/>
  <c r="BD689" i="3" s="1"/>
  <c r="BG687" i="3"/>
  <c r="BF687" i="3"/>
  <c r="BF693" i="3" s="1"/>
  <c r="H20" i="2" s="1"/>
  <c r="BE687" i="3"/>
  <c r="BC687" i="3"/>
  <c r="K687" i="3"/>
  <c r="I687" i="3"/>
  <c r="G687" i="3"/>
  <c r="BD687" i="3" s="1"/>
  <c r="BG685" i="3"/>
  <c r="BF685" i="3"/>
  <c r="BE685" i="3"/>
  <c r="BC685" i="3"/>
  <c r="K685" i="3"/>
  <c r="K693" i="3" s="1"/>
  <c r="I685" i="3"/>
  <c r="G685" i="3"/>
  <c r="BD685" i="3" s="1"/>
  <c r="BG683" i="3"/>
  <c r="BF683" i="3"/>
  <c r="BE683" i="3"/>
  <c r="BC683" i="3"/>
  <c r="BC693" i="3" s="1"/>
  <c r="E20" i="2" s="1"/>
  <c r="K683" i="3"/>
  <c r="I683" i="3"/>
  <c r="I693" i="3" s="1"/>
  <c r="G683" i="3"/>
  <c r="BD683" i="3" s="1"/>
  <c r="B20" i="2"/>
  <c r="A20" i="2"/>
  <c r="G693" i="3"/>
  <c r="C693" i="3"/>
  <c r="BG680" i="3"/>
  <c r="BF680" i="3"/>
  <c r="BE680" i="3"/>
  <c r="BC680" i="3"/>
  <c r="K680" i="3"/>
  <c r="I680" i="3"/>
  <c r="G680" i="3"/>
  <c r="BD680" i="3" s="1"/>
  <c r="BG677" i="3"/>
  <c r="BF677" i="3"/>
  <c r="BE677" i="3"/>
  <c r="BC677" i="3"/>
  <c r="K677" i="3"/>
  <c r="I677" i="3"/>
  <c r="G677" i="3"/>
  <c r="BD677" i="3" s="1"/>
  <c r="BG675" i="3"/>
  <c r="BF675" i="3"/>
  <c r="BE675" i="3"/>
  <c r="BC675" i="3"/>
  <c r="K675" i="3"/>
  <c r="I675" i="3"/>
  <c r="G675" i="3"/>
  <c r="BD675" i="3" s="1"/>
  <c r="BG672" i="3"/>
  <c r="BF672" i="3"/>
  <c r="BF681" i="3" s="1"/>
  <c r="H19" i="2" s="1"/>
  <c r="BE672" i="3"/>
  <c r="BC672" i="3"/>
  <c r="K672" i="3"/>
  <c r="I672" i="3"/>
  <c r="G672" i="3"/>
  <c r="BD672" i="3" s="1"/>
  <c r="BG669" i="3"/>
  <c r="BF669" i="3"/>
  <c r="BE669" i="3"/>
  <c r="BC669" i="3"/>
  <c r="K669" i="3"/>
  <c r="I669" i="3"/>
  <c r="G669" i="3"/>
  <c r="BD669" i="3" s="1"/>
  <c r="BG666" i="3"/>
  <c r="BF666" i="3"/>
  <c r="BE666" i="3"/>
  <c r="BC666" i="3"/>
  <c r="K666" i="3"/>
  <c r="I666" i="3"/>
  <c r="G666" i="3"/>
  <c r="BD666" i="3" s="1"/>
  <c r="BG663" i="3"/>
  <c r="BF663" i="3"/>
  <c r="BE663" i="3"/>
  <c r="BC663" i="3"/>
  <c r="K663" i="3"/>
  <c r="K681" i="3" s="1"/>
  <c r="I663" i="3"/>
  <c r="G663" i="3"/>
  <c r="BD663" i="3" s="1"/>
  <c r="BG660" i="3"/>
  <c r="BF660" i="3"/>
  <c r="BE660" i="3"/>
  <c r="BC660" i="3"/>
  <c r="K660" i="3"/>
  <c r="I660" i="3"/>
  <c r="G660" i="3"/>
  <c r="BD660" i="3" s="1"/>
  <c r="BG657" i="3"/>
  <c r="BF657" i="3"/>
  <c r="BE657" i="3"/>
  <c r="BC657" i="3"/>
  <c r="K657" i="3"/>
  <c r="I657" i="3"/>
  <c r="G657" i="3"/>
  <c r="BD657" i="3" s="1"/>
  <c r="BG654" i="3"/>
  <c r="BF654" i="3"/>
  <c r="BE654" i="3"/>
  <c r="BC654" i="3"/>
  <c r="K654" i="3"/>
  <c r="I654" i="3"/>
  <c r="G654" i="3"/>
  <c r="BD654" i="3" s="1"/>
  <c r="BG649" i="3"/>
  <c r="BG681" i="3" s="1"/>
  <c r="I19" i="2" s="1"/>
  <c r="BF649" i="3"/>
  <c r="BE649" i="3"/>
  <c r="BC649" i="3"/>
  <c r="K649" i="3"/>
  <c r="I649" i="3"/>
  <c r="G649" i="3"/>
  <c r="BD649" i="3" s="1"/>
  <c r="B19" i="2"/>
  <c r="A19" i="2"/>
  <c r="C681" i="3"/>
  <c r="BG646" i="3"/>
  <c r="BG647" i="3" s="1"/>
  <c r="I18" i="2" s="1"/>
  <c r="BF646" i="3"/>
  <c r="BE646" i="3"/>
  <c r="BE647" i="3" s="1"/>
  <c r="G18" i="2" s="1"/>
  <c r="BD646" i="3"/>
  <c r="BD647" i="3" s="1"/>
  <c r="F18" i="2" s="1"/>
  <c r="K646" i="3"/>
  <c r="K647" i="3" s="1"/>
  <c r="I646" i="3"/>
  <c r="I647" i="3" s="1"/>
  <c r="G646" i="3"/>
  <c r="BC646" i="3" s="1"/>
  <c r="BC647" i="3" s="1"/>
  <c r="E18" i="2" s="1"/>
  <c r="B18" i="2"/>
  <c r="A18" i="2"/>
  <c r="BF647" i="3"/>
  <c r="H18" i="2" s="1"/>
  <c r="G647" i="3"/>
  <c r="C647" i="3"/>
  <c r="BG642" i="3"/>
  <c r="BF642" i="3"/>
  <c r="BE642" i="3"/>
  <c r="BD642" i="3"/>
  <c r="BC642" i="3"/>
  <c r="K642" i="3"/>
  <c r="I642" i="3"/>
  <c r="G642" i="3"/>
  <c r="BG640" i="3"/>
  <c r="BF640" i="3"/>
  <c r="BE640" i="3"/>
  <c r="BD640" i="3"/>
  <c r="BC640" i="3"/>
  <c r="K640" i="3"/>
  <c r="I640" i="3"/>
  <c r="G640" i="3"/>
  <c r="BG636" i="3"/>
  <c r="BF636" i="3"/>
  <c r="BE636" i="3"/>
  <c r="BD636" i="3"/>
  <c r="K636" i="3"/>
  <c r="I636" i="3"/>
  <c r="G636" i="3"/>
  <c r="BC636" i="3" s="1"/>
  <c r="BG631" i="3"/>
  <c r="BF631" i="3"/>
  <c r="BE631" i="3"/>
  <c r="BD631" i="3"/>
  <c r="K631" i="3"/>
  <c r="I631" i="3"/>
  <c r="G631" i="3"/>
  <c r="BC631" i="3" s="1"/>
  <c r="BG621" i="3"/>
  <c r="BF621" i="3"/>
  <c r="BE621" i="3"/>
  <c r="BD621" i="3"/>
  <c r="K621" i="3"/>
  <c r="I621" i="3"/>
  <c r="G621" i="3"/>
  <c r="BC621" i="3" s="1"/>
  <c r="BG617" i="3"/>
  <c r="BF617" i="3"/>
  <c r="BE617" i="3"/>
  <c r="BD617" i="3"/>
  <c r="K617" i="3"/>
  <c r="I617" i="3"/>
  <c r="G617" i="3"/>
  <c r="BC617" i="3" s="1"/>
  <c r="BG615" i="3"/>
  <c r="BF615" i="3"/>
  <c r="BE615" i="3"/>
  <c r="BD615" i="3"/>
  <c r="K615" i="3"/>
  <c r="I615" i="3"/>
  <c r="G615" i="3"/>
  <c r="BC615" i="3" s="1"/>
  <c r="BG612" i="3"/>
  <c r="BF612" i="3"/>
  <c r="BE612" i="3"/>
  <c r="BD612" i="3"/>
  <c r="K612" i="3"/>
  <c r="I612" i="3"/>
  <c r="G612" i="3"/>
  <c r="BC612" i="3" s="1"/>
  <c r="BG608" i="3"/>
  <c r="BF608" i="3"/>
  <c r="BE608" i="3"/>
  <c r="BE644" i="3" s="1"/>
  <c r="G17" i="2" s="1"/>
  <c r="BD608" i="3"/>
  <c r="K608" i="3"/>
  <c r="I608" i="3"/>
  <c r="G608" i="3"/>
  <c r="BC608" i="3" s="1"/>
  <c r="BG603" i="3"/>
  <c r="BF603" i="3"/>
  <c r="BE603" i="3"/>
  <c r="BD603" i="3"/>
  <c r="BD644" i="3" s="1"/>
  <c r="F17" i="2" s="1"/>
  <c r="K603" i="3"/>
  <c r="I603" i="3"/>
  <c r="G603" i="3"/>
  <c r="BC603" i="3" s="1"/>
  <c r="BG597" i="3"/>
  <c r="BF597" i="3"/>
  <c r="BE597" i="3"/>
  <c r="BD597" i="3"/>
  <c r="BC597" i="3"/>
  <c r="K597" i="3"/>
  <c r="I597" i="3"/>
  <c r="G597" i="3"/>
  <c r="BG593" i="3"/>
  <c r="BF593" i="3"/>
  <c r="BE593" i="3"/>
  <c r="BD593" i="3"/>
  <c r="BC593" i="3"/>
  <c r="K593" i="3"/>
  <c r="I593" i="3"/>
  <c r="G593" i="3"/>
  <c r="BG589" i="3"/>
  <c r="BF589" i="3"/>
  <c r="BE589" i="3"/>
  <c r="BD589" i="3"/>
  <c r="BC589" i="3"/>
  <c r="K589" i="3"/>
  <c r="I589" i="3"/>
  <c r="G589" i="3"/>
  <c r="BG587" i="3"/>
  <c r="BF587" i="3"/>
  <c r="BE587" i="3"/>
  <c r="BD587" i="3"/>
  <c r="BC587" i="3"/>
  <c r="K587" i="3"/>
  <c r="I587" i="3"/>
  <c r="G587" i="3"/>
  <c r="BG580" i="3"/>
  <c r="BF580" i="3"/>
  <c r="BE580" i="3"/>
  <c r="BD580" i="3"/>
  <c r="BC580" i="3"/>
  <c r="K580" i="3"/>
  <c r="I580" i="3"/>
  <c r="G580" i="3"/>
  <c r="BG577" i="3"/>
  <c r="BF577" i="3"/>
  <c r="BE577" i="3"/>
  <c r="BD577" i="3"/>
  <c r="BC577" i="3"/>
  <c r="K577" i="3"/>
  <c r="I577" i="3"/>
  <c r="G577" i="3"/>
  <c r="BG573" i="3"/>
  <c r="BF573" i="3"/>
  <c r="BE573" i="3"/>
  <c r="BD573" i="3"/>
  <c r="K573" i="3"/>
  <c r="K644" i="3" s="1"/>
  <c r="I573" i="3"/>
  <c r="G573" i="3"/>
  <c r="BC573" i="3" s="1"/>
  <c r="BG566" i="3"/>
  <c r="BF566" i="3"/>
  <c r="BE566" i="3"/>
  <c r="BD566" i="3"/>
  <c r="K566" i="3"/>
  <c r="I566" i="3"/>
  <c r="I644" i="3" s="1"/>
  <c r="G566" i="3"/>
  <c r="BC566" i="3" s="1"/>
  <c r="BG563" i="3"/>
  <c r="BF563" i="3"/>
  <c r="BE563" i="3"/>
  <c r="BD563" i="3"/>
  <c r="K563" i="3"/>
  <c r="I563" i="3"/>
  <c r="G563" i="3"/>
  <c r="BC563" i="3" s="1"/>
  <c r="BG561" i="3"/>
  <c r="BF561" i="3"/>
  <c r="BE561" i="3"/>
  <c r="BD561" i="3"/>
  <c r="K561" i="3"/>
  <c r="I561" i="3"/>
  <c r="G561" i="3"/>
  <c r="BC561" i="3" s="1"/>
  <c r="BG559" i="3"/>
  <c r="BG644" i="3" s="1"/>
  <c r="I17" i="2" s="1"/>
  <c r="BF559" i="3"/>
  <c r="BE559" i="3"/>
  <c r="BD559" i="3"/>
  <c r="K559" i="3"/>
  <c r="I559" i="3"/>
  <c r="G559" i="3"/>
  <c r="BC559" i="3" s="1"/>
  <c r="BG557" i="3"/>
  <c r="BF557" i="3"/>
  <c r="BF644" i="3" s="1"/>
  <c r="H17" i="2" s="1"/>
  <c r="BE557" i="3"/>
  <c r="BD557" i="3"/>
  <c r="K557" i="3"/>
  <c r="I557" i="3"/>
  <c r="G557" i="3"/>
  <c r="BC557" i="3" s="1"/>
  <c r="B17" i="2"/>
  <c r="A17" i="2"/>
  <c r="C644" i="3"/>
  <c r="BG553" i="3"/>
  <c r="BF553" i="3"/>
  <c r="BE553" i="3"/>
  <c r="BD553" i="3"/>
  <c r="K553" i="3"/>
  <c r="I553" i="3"/>
  <c r="G553" i="3"/>
  <c r="BC553" i="3" s="1"/>
  <c r="BG549" i="3"/>
  <c r="BF549" i="3"/>
  <c r="BE549" i="3"/>
  <c r="BD549" i="3"/>
  <c r="K549" i="3"/>
  <c r="I549" i="3"/>
  <c r="G549" i="3"/>
  <c r="BC549" i="3" s="1"/>
  <c r="BG544" i="3"/>
  <c r="BF544" i="3"/>
  <c r="BE544" i="3"/>
  <c r="BD544" i="3"/>
  <c r="K544" i="3"/>
  <c r="I544" i="3"/>
  <c r="G544" i="3"/>
  <c r="BC544" i="3" s="1"/>
  <c r="BG539" i="3"/>
  <c r="BF539" i="3"/>
  <c r="BE539" i="3"/>
  <c r="BD539" i="3"/>
  <c r="K539" i="3"/>
  <c r="I539" i="3"/>
  <c r="G539" i="3"/>
  <c r="BC539" i="3" s="1"/>
  <c r="BG537" i="3"/>
  <c r="BF537" i="3"/>
  <c r="BE537" i="3"/>
  <c r="BD537" i="3"/>
  <c r="K537" i="3"/>
  <c r="I537" i="3"/>
  <c r="G537" i="3"/>
  <c r="BC537" i="3" s="1"/>
  <c r="BG532" i="3"/>
  <c r="BF532" i="3"/>
  <c r="BE532" i="3"/>
  <c r="BD532" i="3"/>
  <c r="K532" i="3"/>
  <c r="I532" i="3"/>
  <c r="G532" i="3"/>
  <c r="BC532" i="3" s="1"/>
  <c r="BG527" i="3"/>
  <c r="BF527" i="3"/>
  <c r="BE527" i="3"/>
  <c r="BE555" i="3" s="1"/>
  <c r="G16" i="2" s="1"/>
  <c r="BD527" i="3"/>
  <c r="K527" i="3"/>
  <c r="I527" i="3"/>
  <c r="G527" i="3"/>
  <c r="BC527" i="3" s="1"/>
  <c r="BG524" i="3"/>
  <c r="BF524" i="3"/>
  <c r="BE524" i="3"/>
  <c r="BD524" i="3"/>
  <c r="K524" i="3"/>
  <c r="I524" i="3"/>
  <c r="G524" i="3"/>
  <c r="BC524" i="3" s="1"/>
  <c r="BG519" i="3"/>
  <c r="BF519" i="3"/>
  <c r="BE519" i="3"/>
  <c r="BD519" i="3"/>
  <c r="K519" i="3"/>
  <c r="I519" i="3"/>
  <c r="G519" i="3"/>
  <c r="BC519" i="3" s="1"/>
  <c r="BG517" i="3"/>
  <c r="BF517" i="3"/>
  <c r="BE517" i="3"/>
  <c r="BD517" i="3"/>
  <c r="BC517" i="3"/>
  <c r="K517" i="3"/>
  <c r="I517" i="3"/>
  <c r="G517" i="3"/>
  <c r="BG512" i="3"/>
  <c r="BF512" i="3"/>
  <c r="BE512" i="3"/>
  <c r="BD512" i="3"/>
  <c r="BC512" i="3"/>
  <c r="K512" i="3"/>
  <c r="I512" i="3"/>
  <c r="G512" i="3"/>
  <c r="BG510" i="3"/>
  <c r="BF510" i="3"/>
  <c r="BE510" i="3"/>
  <c r="BD510" i="3"/>
  <c r="BC510" i="3"/>
  <c r="K510" i="3"/>
  <c r="I510" i="3"/>
  <c r="G510" i="3"/>
  <c r="BG508" i="3"/>
  <c r="BF508" i="3"/>
  <c r="BE508" i="3"/>
  <c r="BD508" i="3"/>
  <c r="BC508" i="3"/>
  <c r="K508" i="3"/>
  <c r="I508" i="3"/>
  <c r="G508" i="3"/>
  <c r="BG506" i="3"/>
  <c r="BF506" i="3"/>
  <c r="BE506" i="3"/>
  <c r="BD506" i="3"/>
  <c r="BD555" i="3" s="1"/>
  <c r="F16" i="2" s="1"/>
  <c r="K506" i="3"/>
  <c r="I506" i="3"/>
  <c r="G506" i="3"/>
  <c r="BC506" i="3" s="1"/>
  <c r="BG499" i="3"/>
  <c r="BF499" i="3"/>
  <c r="BE499" i="3"/>
  <c r="BD499" i="3"/>
  <c r="K499" i="3"/>
  <c r="K555" i="3" s="1"/>
  <c r="I499" i="3"/>
  <c r="G499" i="3"/>
  <c r="BC499" i="3" s="1"/>
  <c r="BG487" i="3"/>
  <c r="BF487" i="3"/>
  <c r="BE487" i="3"/>
  <c r="BD487" i="3"/>
  <c r="K487" i="3"/>
  <c r="I487" i="3"/>
  <c r="I555" i="3" s="1"/>
  <c r="G487" i="3"/>
  <c r="BC487" i="3" s="1"/>
  <c r="BG482" i="3"/>
  <c r="BF482" i="3"/>
  <c r="BE482" i="3"/>
  <c r="BD482" i="3"/>
  <c r="K482" i="3"/>
  <c r="I482" i="3"/>
  <c r="G482" i="3"/>
  <c r="BC482" i="3" s="1"/>
  <c r="BG480" i="3"/>
  <c r="BF480" i="3"/>
  <c r="BE480" i="3"/>
  <c r="BD480" i="3"/>
  <c r="K480" i="3"/>
  <c r="I480" i="3"/>
  <c r="G480" i="3"/>
  <c r="BC480" i="3" s="1"/>
  <c r="BG479" i="3"/>
  <c r="BF479" i="3"/>
  <c r="BE479" i="3"/>
  <c r="BD479" i="3"/>
  <c r="K479" i="3"/>
  <c r="I479" i="3"/>
  <c r="G479" i="3"/>
  <c r="BC479" i="3" s="1"/>
  <c r="BG477" i="3"/>
  <c r="BF477" i="3"/>
  <c r="BF555" i="3" s="1"/>
  <c r="H16" i="2" s="1"/>
  <c r="BE477" i="3"/>
  <c r="BD477" i="3"/>
  <c r="K477" i="3"/>
  <c r="I477" i="3"/>
  <c r="G477" i="3"/>
  <c r="BC477" i="3" s="1"/>
  <c r="B16" i="2"/>
  <c r="A16" i="2"/>
  <c r="BG555" i="3"/>
  <c r="I16" i="2" s="1"/>
  <c r="C555" i="3"/>
  <c r="BG473" i="3"/>
  <c r="BF473" i="3"/>
  <c r="BE473" i="3"/>
  <c r="BD473" i="3"/>
  <c r="K473" i="3"/>
  <c r="I473" i="3"/>
  <c r="G473" i="3"/>
  <c r="BC473" i="3" s="1"/>
  <c r="BG472" i="3"/>
  <c r="BG475" i="3" s="1"/>
  <c r="I15" i="2" s="1"/>
  <c r="BF472" i="3"/>
  <c r="BE472" i="3"/>
  <c r="BE475" i="3" s="1"/>
  <c r="G15" i="2" s="1"/>
  <c r="BD472" i="3"/>
  <c r="K472" i="3"/>
  <c r="I472" i="3"/>
  <c r="G472" i="3"/>
  <c r="BC472" i="3" s="1"/>
  <c r="BC475" i="3" s="1"/>
  <c r="E15" i="2" s="1"/>
  <c r="B15" i="2"/>
  <c r="A15" i="2"/>
  <c r="BF475" i="3"/>
  <c r="H15" i="2" s="1"/>
  <c r="BD475" i="3"/>
  <c r="F15" i="2" s="1"/>
  <c r="K475" i="3"/>
  <c r="I475" i="3"/>
  <c r="G475" i="3"/>
  <c r="C475" i="3"/>
  <c r="BG464" i="3"/>
  <c r="BF464" i="3"/>
  <c r="BE464" i="3"/>
  <c r="BD464" i="3"/>
  <c r="K464" i="3"/>
  <c r="K470" i="3" s="1"/>
  <c r="I464" i="3"/>
  <c r="G464" i="3"/>
  <c r="BC464" i="3" s="1"/>
  <c r="BG463" i="3"/>
  <c r="BF463" i="3"/>
  <c r="BE463" i="3"/>
  <c r="BD463" i="3"/>
  <c r="K463" i="3"/>
  <c r="I463" i="3"/>
  <c r="I470" i="3" s="1"/>
  <c r="G463" i="3"/>
  <c r="BC463" i="3" s="1"/>
  <c r="BG461" i="3"/>
  <c r="BF461" i="3"/>
  <c r="BE461" i="3"/>
  <c r="BD461" i="3"/>
  <c r="K461" i="3"/>
  <c r="I461" i="3"/>
  <c r="G461" i="3"/>
  <c r="BC461" i="3" s="1"/>
  <c r="BG460" i="3"/>
  <c r="BF460" i="3"/>
  <c r="BE460" i="3"/>
  <c r="BD460" i="3"/>
  <c r="K460" i="3"/>
  <c r="I460" i="3"/>
  <c r="G460" i="3"/>
  <c r="BC460" i="3" s="1"/>
  <c r="BG459" i="3"/>
  <c r="BF459" i="3"/>
  <c r="BE459" i="3"/>
  <c r="BD459" i="3"/>
  <c r="BC459" i="3"/>
  <c r="K459" i="3"/>
  <c r="I459" i="3"/>
  <c r="G459" i="3"/>
  <c r="BG457" i="3"/>
  <c r="BF457" i="3"/>
  <c r="BE457" i="3"/>
  <c r="BD457" i="3"/>
  <c r="BC457" i="3"/>
  <c r="K457" i="3"/>
  <c r="I457" i="3"/>
  <c r="G457" i="3"/>
  <c r="BG452" i="3"/>
  <c r="BG470" i="3" s="1"/>
  <c r="I14" i="2" s="1"/>
  <c r="BF452" i="3"/>
  <c r="BE452" i="3"/>
  <c r="BE470" i="3" s="1"/>
  <c r="G14" i="2" s="1"/>
  <c r="BD452" i="3"/>
  <c r="BD470" i="3" s="1"/>
  <c r="F14" i="2" s="1"/>
  <c r="BC452" i="3"/>
  <c r="K452" i="3"/>
  <c r="I452" i="3"/>
  <c r="G452" i="3"/>
  <c r="B14" i="2"/>
  <c r="A14" i="2"/>
  <c r="BF470" i="3"/>
  <c r="H14" i="2" s="1"/>
  <c r="G470" i="3"/>
  <c r="C470" i="3"/>
  <c r="BG427" i="3"/>
  <c r="BF427" i="3"/>
  <c r="BE427" i="3"/>
  <c r="BD427" i="3"/>
  <c r="K427" i="3"/>
  <c r="I427" i="3"/>
  <c r="G427" i="3"/>
  <c r="BC427" i="3" s="1"/>
  <c r="BG420" i="3"/>
  <c r="BF420" i="3"/>
  <c r="BE420" i="3"/>
  <c r="BD420" i="3"/>
  <c r="K420" i="3"/>
  <c r="I420" i="3"/>
  <c r="G420" i="3"/>
  <c r="BC420" i="3" s="1"/>
  <c r="BG401" i="3"/>
  <c r="BF401" i="3"/>
  <c r="BE401" i="3"/>
  <c r="BD401" i="3"/>
  <c r="K401" i="3"/>
  <c r="I401" i="3"/>
  <c r="G401" i="3"/>
  <c r="BC401" i="3" s="1"/>
  <c r="BG388" i="3"/>
  <c r="BF388" i="3"/>
  <c r="BF450" i="3" s="1"/>
  <c r="H13" i="2" s="1"/>
  <c r="BE388" i="3"/>
  <c r="BE450" i="3" s="1"/>
  <c r="G13" i="2" s="1"/>
  <c r="BD388" i="3"/>
  <c r="K388" i="3"/>
  <c r="K450" i="3" s="1"/>
  <c r="I388" i="3"/>
  <c r="I450" i="3" s="1"/>
  <c r="G388" i="3"/>
  <c r="BC388" i="3" s="1"/>
  <c r="B13" i="2"/>
  <c r="A13" i="2"/>
  <c r="BG450" i="3"/>
  <c r="I13" i="2" s="1"/>
  <c r="BD450" i="3"/>
  <c r="F13" i="2" s="1"/>
  <c r="C450" i="3"/>
  <c r="BG384" i="3"/>
  <c r="BF384" i="3"/>
  <c r="BE384" i="3"/>
  <c r="BD384" i="3"/>
  <c r="K384" i="3"/>
  <c r="I384" i="3"/>
  <c r="G384" i="3"/>
  <c r="BC384" i="3" s="1"/>
  <c r="BG382" i="3"/>
  <c r="BF382" i="3"/>
  <c r="BE382" i="3"/>
  <c r="BD382" i="3"/>
  <c r="K382" i="3"/>
  <c r="I382" i="3"/>
  <c r="G382" i="3"/>
  <c r="BC382" i="3" s="1"/>
  <c r="BG380" i="3"/>
  <c r="BF380" i="3"/>
  <c r="BE380" i="3"/>
  <c r="BD380" i="3"/>
  <c r="K380" i="3"/>
  <c r="I380" i="3"/>
  <c r="G380" i="3"/>
  <c r="BC380" i="3" s="1"/>
  <c r="BG377" i="3"/>
  <c r="BF377" i="3"/>
  <c r="BE377" i="3"/>
  <c r="BD377" i="3"/>
  <c r="K377" i="3"/>
  <c r="I377" i="3"/>
  <c r="G377" i="3"/>
  <c r="BC377" i="3" s="1"/>
  <c r="BG375" i="3"/>
  <c r="BF375" i="3"/>
  <c r="BE375" i="3"/>
  <c r="BD375" i="3"/>
  <c r="K375" i="3"/>
  <c r="I375" i="3"/>
  <c r="G375" i="3"/>
  <c r="BC375" i="3" s="1"/>
  <c r="BG373" i="3"/>
  <c r="BF373" i="3"/>
  <c r="BE373" i="3"/>
  <c r="BD373" i="3"/>
  <c r="K373" i="3"/>
  <c r="I373" i="3"/>
  <c r="G373" i="3"/>
  <c r="BC373" i="3" s="1"/>
  <c r="BG370" i="3"/>
  <c r="BF370" i="3"/>
  <c r="BE370" i="3"/>
  <c r="BD370" i="3"/>
  <c r="BC370" i="3"/>
  <c r="K370" i="3"/>
  <c r="I370" i="3"/>
  <c r="G370" i="3"/>
  <c r="BG367" i="3"/>
  <c r="BF367" i="3"/>
  <c r="BF386" i="3" s="1"/>
  <c r="H12" i="2" s="1"/>
  <c r="BE367" i="3"/>
  <c r="BD367" i="3"/>
  <c r="BC367" i="3"/>
  <c r="K367" i="3"/>
  <c r="K386" i="3" s="1"/>
  <c r="I367" i="3"/>
  <c r="I386" i="3" s="1"/>
  <c r="G367" i="3"/>
  <c r="G386" i="3" s="1"/>
  <c r="B12" i="2"/>
  <c r="A12" i="2"/>
  <c r="BE386" i="3"/>
  <c r="G12" i="2" s="1"/>
  <c r="BD386" i="3"/>
  <c r="F12" i="2" s="1"/>
  <c r="C386" i="3"/>
  <c r="BG363" i="3"/>
  <c r="BF363" i="3"/>
  <c r="BE363" i="3"/>
  <c r="BD363" i="3"/>
  <c r="K363" i="3"/>
  <c r="I363" i="3"/>
  <c r="G363" i="3"/>
  <c r="BC363" i="3" s="1"/>
  <c r="BG360" i="3"/>
  <c r="BF360" i="3"/>
  <c r="BE360" i="3"/>
  <c r="BD360" i="3"/>
  <c r="K360" i="3"/>
  <c r="I360" i="3"/>
  <c r="G360" i="3"/>
  <c r="BC360" i="3" s="1"/>
  <c r="BG357" i="3"/>
  <c r="BF357" i="3"/>
  <c r="BE357" i="3"/>
  <c r="BD357" i="3"/>
  <c r="K357" i="3"/>
  <c r="I357" i="3"/>
  <c r="G357" i="3"/>
  <c r="BC357" i="3" s="1"/>
  <c r="BG355" i="3"/>
  <c r="BF355" i="3"/>
  <c r="BE355" i="3"/>
  <c r="BD355" i="3"/>
  <c r="K355" i="3"/>
  <c r="I355" i="3"/>
  <c r="G355" i="3"/>
  <c r="BC355" i="3" s="1"/>
  <c r="BG352" i="3"/>
  <c r="BF352" i="3"/>
  <c r="BE352" i="3"/>
  <c r="BD352" i="3"/>
  <c r="BC352" i="3"/>
  <c r="K352" i="3"/>
  <c r="I352" i="3"/>
  <c r="G352" i="3"/>
  <c r="BG347" i="3"/>
  <c r="BF347" i="3"/>
  <c r="BE347" i="3"/>
  <c r="BD347" i="3"/>
  <c r="BC347" i="3"/>
  <c r="K347" i="3"/>
  <c r="I347" i="3"/>
  <c r="G347" i="3"/>
  <c r="BG344" i="3"/>
  <c r="BF344" i="3"/>
  <c r="BE344" i="3"/>
  <c r="BD344" i="3"/>
  <c r="BC344" i="3"/>
  <c r="K344" i="3"/>
  <c r="I344" i="3"/>
  <c r="G344" i="3"/>
  <c r="BG325" i="3"/>
  <c r="BF325" i="3"/>
  <c r="BE325" i="3"/>
  <c r="BD325" i="3"/>
  <c r="BC325" i="3"/>
  <c r="K325" i="3"/>
  <c r="I325" i="3"/>
  <c r="G325" i="3"/>
  <c r="BG324" i="3"/>
  <c r="BF324" i="3"/>
  <c r="BE324" i="3"/>
  <c r="BD324" i="3"/>
  <c r="BC324" i="3"/>
  <c r="K324" i="3"/>
  <c r="I324" i="3"/>
  <c r="G324" i="3"/>
  <c r="BG300" i="3"/>
  <c r="BF300" i="3"/>
  <c r="BE300" i="3"/>
  <c r="BD300" i="3"/>
  <c r="BC300" i="3"/>
  <c r="K300" i="3"/>
  <c r="I300" i="3"/>
  <c r="G300" i="3"/>
  <c r="BG294" i="3"/>
  <c r="BF294" i="3"/>
  <c r="BE294" i="3"/>
  <c r="BD294" i="3"/>
  <c r="BC294" i="3"/>
  <c r="K294" i="3"/>
  <c r="I294" i="3"/>
  <c r="G294" i="3"/>
  <c r="BG289" i="3"/>
  <c r="BF289" i="3"/>
  <c r="BE289" i="3"/>
  <c r="BD289" i="3"/>
  <c r="BC289" i="3"/>
  <c r="K289" i="3"/>
  <c r="I289" i="3"/>
  <c r="G289" i="3"/>
  <c r="BG282" i="3"/>
  <c r="BF282" i="3"/>
  <c r="BE282" i="3"/>
  <c r="BD282" i="3"/>
  <c r="BC282" i="3"/>
  <c r="K282" i="3"/>
  <c r="I282" i="3"/>
  <c r="G282" i="3"/>
  <c r="BG274" i="3"/>
  <c r="BG365" i="3" s="1"/>
  <c r="I11" i="2" s="1"/>
  <c r="BF274" i="3"/>
  <c r="BE274" i="3"/>
  <c r="BD274" i="3"/>
  <c r="BC274" i="3"/>
  <c r="K274" i="3"/>
  <c r="K365" i="3" s="1"/>
  <c r="I274" i="3"/>
  <c r="G274" i="3"/>
  <c r="B11" i="2"/>
  <c r="A11" i="2"/>
  <c r="BE365" i="3"/>
  <c r="G11" i="2" s="1"/>
  <c r="BD365" i="3"/>
  <c r="F11" i="2" s="1"/>
  <c r="I365" i="3"/>
  <c r="G365" i="3"/>
  <c r="C365" i="3"/>
  <c r="BG270" i="3"/>
  <c r="BF270" i="3"/>
  <c r="BE270" i="3"/>
  <c r="BD270" i="3"/>
  <c r="BC270" i="3"/>
  <c r="K270" i="3"/>
  <c r="I270" i="3"/>
  <c r="G270" i="3"/>
  <c r="BG268" i="3"/>
  <c r="BF268" i="3"/>
  <c r="BE268" i="3"/>
  <c r="BD268" i="3"/>
  <c r="BC268" i="3"/>
  <c r="K268" i="3"/>
  <c r="I268" i="3"/>
  <c r="G268" i="3"/>
  <c r="BG266" i="3"/>
  <c r="BF266" i="3"/>
  <c r="BE266" i="3"/>
  <c r="BD266" i="3"/>
  <c r="BC266" i="3"/>
  <c r="K266" i="3"/>
  <c r="I266" i="3"/>
  <c r="G266" i="3"/>
  <c r="BG264" i="3"/>
  <c r="BF264" i="3"/>
  <c r="BE264" i="3"/>
  <c r="BD264" i="3"/>
  <c r="BC264" i="3"/>
  <c r="K264" i="3"/>
  <c r="I264" i="3"/>
  <c r="G264" i="3"/>
  <c r="BG261" i="3"/>
  <c r="BF261" i="3"/>
  <c r="BE261" i="3"/>
  <c r="BD261" i="3"/>
  <c r="BC261" i="3"/>
  <c r="K261" i="3"/>
  <c r="I261" i="3"/>
  <c r="G261" i="3"/>
  <c r="BG259" i="3"/>
  <c r="BF259" i="3"/>
  <c r="BE259" i="3"/>
  <c r="BD259" i="3"/>
  <c r="BC259" i="3"/>
  <c r="K259" i="3"/>
  <c r="I259" i="3"/>
  <c r="G259" i="3"/>
  <c r="BG256" i="3"/>
  <c r="BF256" i="3"/>
  <c r="BE256" i="3"/>
  <c r="BD256" i="3"/>
  <c r="BC256" i="3"/>
  <c r="K256" i="3"/>
  <c r="I256" i="3"/>
  <c r="G256" i="3"/>
  <c r="BG254" i="3"/>
  <c r="BF254" i="3"/>
  <c r="BE254" i="3"/>
  <c r="BE272" i="3" s="1"/>
  <c r="G10" i="2" s="1"/>
  <c r="BD254" i="3"/>
  <c r="BC254" i="3"/>
  <c r="K254" i="3"/>
  <c r="I254" i="3"/>
  <c r="G254" i="3"/>
  <c r="BG252" i="3"/>
  <c r="BG272" i="3" s="1"/>
  <c r="I10" i="2" s="1"/>
  <c r="BF252" i="3"/>
  <c r="BF272" i="3" s="1"/>
  <c r="H10" i="2" s="1"/>
  <c r="BE252" i="3"/>
  <c r="BD252" i="3"/>
  <c r="BC252" i="3"/>
  <c r="BC272" i="3" s="1"/>
  <c r="E10" i="2" s="1"/>
  <c r="K252" i="3"/>
  <c r="K272" i="3" s="1"/>
  <c r="I252" i="3"/>
  <c r="G252" i="3"/>
  <c r="B10" i="2"/>
  <c r="A10" i="2"/>
  <c r="BD272" i="3"/>
  <c r="F10" i="2" s="1"/>
  <c r="I272" i="3"/>
  <c r="G272" i="3"/>
  <c r="C272" i="3"/>
  <c r="BG245" i="3"/>
  <c r="BF245" i="3"/>
  <c r="BE245" i="3"/>
  <c r="BD245" i="3"/>
  <c r="BC245" i="3"/>
  <c r="K245" i="3"/>
  <c r="I245" i="3"/>
  <c r="G245" i="3"/>
  <c r="BG243" i="3"/>
  <c r="BF243" i="3"/>
  <c r="BE243" i="3"/>
  <c r="BD243" i="3"/>
  <c r="BC243" i="3"/>
  <c r="K243" i="3"/>
  <c r="I243" i="3"/>
  <c r="G243" i="3"/>
  <c r="BG241" i="3"/>
  <c r="BF241" i="3"/>
  <c r="BE241" i="3"/>
  <c r="BD241" i="3"/>
  <c r="BC241" i="3"/>
  <c r="K241" i="3"/>
  <c r="I241" i="3"/>
  <c r="G241" i="3"/>
  <c r="BG238" i="3"/>
  <c r="BF238" i="3"/>
  <c r="BE238" i="3"/>
  <c r="BD238" i="3"/>
  <c r="BC238" i="3"/>
  <c r="K238" i="3"/>
  <c r="I238" i="3"/>
  <c r="G238" i="3"/>
  <c r="BG236" i="3"/>
  <c r="BF236" i="3"/>
  <c r="BE236" i="3"/>
  <c r="BD236" i="3"/>
  <c r="BC236" i="3"/>
  <c r="K236" i="3"/>
  <c r="I236" i="3"/>
  <c r="G236" i="3"/>
  <c r="BG232" i="3"/>
  <c r="BF232" i="3"/>
  <c r="BE232" i="3"/>
  <c r="BD232" i="3"/>
  <c r="BC232" i="3"/>
  <c r="K232" i="3"/>
  <c r="I232" i="3"/>
  <c r="G232" i="3"/>
  <c r="BG228" i="3"/>
  <c r="BF228" i="3"/>
  <c r="BE228" i="3"/>
  <c r="BD228" i="3"/>
  <c r="BC228" i="3"/>
  <c r="K228" i="3"/>
  <c r="I228" i="3"/>
  <c r="G228" i="3"/>
  <c r="BG224" i="3"/>
  <c r="BF224" i="3"/>
  <c r="BE224" i="3"/>
  <c r="BD224" i="3"/>
  <c r="BC224" i="3"/>
  <c r="K224" i="3"/>
  <c r="I224" i="3"/>
  <c r="G224" i="3"/>
  <c r="BG222" i="3"/>
  <c r="BF222" i="3"/>
  <c r="BE222" i="3"/>
  <c r="BD222" i="3"/>
  <c r="BC222" i="3"/>
  <c r="K222" i="3"/>
  <c r="I222" i="3"/>
  <c r="G222" i="3"/>
  <c r="BG218" i="3"/>
  <c r="BF218" i="3"/>
  <c r="BE218" i="3"/>
  <c r="BD218" i="3"/>
  <c r="BC218" i="3"/>
  <c r="K218" i="3"/>
  <c r="I218" i="3"/>
  <c r="G218" i="3"/>
  <c r="BG213" i="3"/>
  <c r="BF213" i="3"/>
  <c r="BE213" i="3"/>
  <c r="BD213" i="3"/>
  <c r="BC213" i="3"/>
  <c r="K213" i="3"/>
  <c r="I213" i="3"/>
  <c r="G213" i="3"/>
  <c r="BG211" i="3"/>
  <c r="BF211" i="3"/>
  <c r="BE211" i="3"/>
  <c r="BD211" i="3"/>
  <c r="BC211" i="3"/>
  <c r="K211" i="3"/>
  <c r="I211" i="3"/>
  <c r="G211" i="3"/>
  <c r="BG209" i="3"/>
  <c r="BF209" i="3"/>
  <c r="BE209" i="3"/>
  <c r="BD209" i="3"/>
  <c r="BC209" i="3"/>
  <c r="K209" i="3"/>
  <c r="I209" i="3"/>
  <c r="G209" i="3"/>
  <c r="BG207" i="3"/>
  <c r="BF207" i="3"/>
  <c r="BE207" i="3"/>
  <c r="BD207" i="3"/>
  <c r="BC207" i="3"/>
  <c r="K207" i="3"/>
  <c r="I207" i="3"/>
  <c r="G207" i="3"/>
  <c r="BG204" i="3"/>
  <c r="BF204" i="3"/>
  <c r="BE204" i="3"/>
  <c r="BD204" i="3"/>
  <c r="BC204" i="3"/>
  <c r="K204" i="3"/>
  <c r="I204" i="3"/>
  <c r="G204" i="3"/>
  <c r="BG202" i="3"/>
  <c r="BF202" i="3"/>
  <c r="BE202" i="3"/>
  <c r="BD202" i="3"/>
  <c r="BC202" i="3"/>
  <c r="K202" i="3"/>
  <c r="I202" i="3"/>
  <c r="G202" i="3"/>
  <c r="BG199" i="3"/>
  <c r="BF199" i="3"/>
  <c r="BE199" i="3"/>
  <c r="BD199" i="3"/>
  <c r="BC199" i="3"/>
  <c r="K199" i="3"/>
  <c r="I199" i="3"/>
  <c r="G199" i="3"/>
  <c r="BG194" i="3"/>
  <c r="BF194" i="3"/>
  <c r="BE194" i="3"/>
  <c r="BD194" i="3"/>
  <c r="BC194" i="3"/>
  <c r="K194" i="3"/>
  <c r="I194" i="3"/>
  <c r="G194" i="3"/>
  <c r="BG191" i="3"/>
  <c r="BF191" i="3"/>
  <c r="BE191" i="3"/>
  <c r="BD191" i="3"/>
  <c r="BC191" i="3"/>
  <c r="K191" i="3"/>
  <c r="I191" i="3"/>
  <c r="G191" i="3"/>
  <c r="BG186" i="3"/>
  <c r="BF186" i="3"/>
  <c r="BE186" i="3"/>
  <c r="BD186" i="3"/>
  <c r="BC186" i="3"/>
  <c r="K186" i="3"/>
  <c r="I186" i="3"/>
  <c r="G186" i="3"/>
  <c r="BG184" i="3"/>
  <c r="BF184" i="3"/>
  <c r="BE184" i="3"/>
  <c r="BD184" i="3"/>
  <c r="BC184" i="3"/>
  <c r="K184" i="3"/>
  <c r="I184" i="3"/>
  <c r="G184" i="3"/>
  <c r="BG182" i="3"/>
  <c r="BF182" i="3"/>
  <c r="BE182" i="3"/>
  <c r="BD182" i="3"/>
  <c r="BC182" i="3"/>
  <c r="K182" i="3"/>
  <c r="I182" i="3"/>
  <c r="G182" i="3"/>
  <c r="BG176" i="3"/>
  <c r="BF176" i="3"/>
  <c r="BE176" i="3"/>
  <c r="BD176" i="3"/>
  <c r="BC176" i="3"/>
  <c r="K176" i="3"/>
  <c r="I176" i="3"/>
  <c r="G176" i="3"/>
  <c r="BG171" i="3"/>
  <c r="BF171" i="3"/>
  <c r="BE171" i="3"/>
  <c r="BD171" i="3"/>
  <c r="BC171" i="3"/>
  <c r="K171" i="3"/>
  <c r="I171" i="3"/>
  <c r="G171" i="3"/>
  <c r="BG165" i="3"/>
  <c r="BF165" i="3"/>
  <c r="BE165" i="3"/>
  <c r="BD165" i="3"/>
  <c r="BC165" i="3"/>
  <c r="K165" i="3"/>
  <c r="I165" i="3"/>
  <c r="G165" i="3"/>
  <c r="BG162" i="3"/>
  <c r="BF162" i="3"/>
  <c r="BE162" i="3"/>
  <c r="BD162" i="3"/>
  <c r="BC162" i="3"/>
  <c r="K162" i="3"/>
  <c r="I162" i="3"/>
  <c r="G162" i="3"/>
  <c r="BG159" i="3"/>
  <c r="BF159" i="3"/>
  <c r="BE159" i="3"/>
  <c r="BD159" i="3"/>
  <c r="BC159" i="3"/>
  <c r="K159" i="3"/>
  <c r="I159" i="3"/>
  <c r="G159" i="3"/>
  <c r="BG154" i="3"/>
  <c r="BF154" i="3"/>
  <c r="BE154" i="3"/>
  <c r="BD154" i="3"/>
  <c r="BC154" i="3"/>
  <c r="K154" i="3"/>
  <c r="I154" i="3"/>
  <c r="G154" i="3"/>
  <c r="BG150" i="3"/>
  <c r="BF150" i="3"/>
  <c r="BE150" i="3"/>
  <c r="BD150" i="3"/>
  <c r="BC150" i="3"/>
  <c r="K150" i="3"/>
  <c r="I150" i="3"/>
  <c r="G150" i="3"/>
  <c r="BG139" i="3"/>
  <c r="BF139" i="3"/>
  <c r="BE139" i="3"/>
  <c r="BD139" i="3"/>
  <c r="BC139" i="3"/>
  <c r="K139" i="3"/>
  <c r="I139" i="3"/>
  <c r="G139" i="3"/>
  <c r="BG135" i="3"/>
  <c r="BF135" i="3"/>
  <c r="BE135" i="3"/>
  <c r="BD135" i="3"/>
  <c r="BC135" i="3"/>
  <c r="K135" i="3"/>
  <c r="I135" i="3"/>
  <c r="G135" i="3"/>
  <c r="BG122" i="3"/>
  <c r="BF122" i="3"/>
  <c r="BE122" i="3"/>
  <c r="BD122" i="3"/>
  <c r="BC122" i="3"/>
  <c r="K122" i="3"/>
  <c r="I122" i="3"/>
  <c r="G122" i="3"/>
  <c r="BG115" i="3"/>
  <c r="BF115" i="3"/>
  <c r="BE115" i="3"/>
  <c r="BD115" i="3"/>
  <c r="BC115" i="3"/>
  <c r="K115" i="3"/>
  <c r="I115" i="3"/>
  <c r="G115" i="3"/>
  <c r="BG111" i="3"/>
  <c r="BF111" i="3"/>
  <c r="BE111" i="3"/>
  <c r="BD111" i="3"/>
  <c r="BC111" i="3"/>
  <c r="K111" i="3"/>
  <c r="I111" i="3"/>
  <c r="G111" i="3"/>
  <c r="BG108" i="3"/>
  <c r="BF108" i="3"/>
  <c r="BE108" i="3"/>
  <c r="BD108" i="3"/>
  <c r="BC108" i="3"/>
  <c r="K108" i="3"/>
  <c r="I108" i="3"/>
  <c r="G108" i="3"/>
  <c r="BG99" i="3"/>
  <c r="BF99" i="3"/>
  <c r="BE99" i="3"/>
  <c r="BD99" i="3"/>
  <c r="BC99" i="3"/>
  <c r="K99" i="3"/>
  <c r="I99" i="3"/>
  <c r="G99" i="3"/>
  <c r="BG97" i="3"/>
  <c r="BF97" i="3"/>
  <c r="BE97" i="3"/>
  <c r="BD97" i="3"/>
  <c r="BC97" i="3"/>
  <c r="K97" i="3"/>
  <c r="I97" i="3"/>
  <c r="G97" i="3"/>
  <c r="BG95" i="3"/>
  <c r="BF95" i="3"/>
  <c r="BE95" i="3"/>
  <c r="BD95" i="3"/>
  <c r="BC95" i="3"/>
  <c r="K95" i="3"/>
  <c r="I95" i="3"/>
  <c r="G95" i="3"/>
  <c r="BG92" i="3"/>
  <c r="BF92" i="3"/>
  <c r="BE92" i="3"/>
  <c r="BD92" i="3"/>
  <c r="BC92" i="3"/>
  <c r="K92" i="3"/>
  <c r="I92" i="3"/>
  <c r="G92" i="3"/>
  <c r="BG90" i="3"/>
  <c r="BF90" i="3"/>
  <c r="BE90" i="3"/>
  <c r="BD90" i="3"/>
  <c r="BC90" i="3"/>
  <c r="K90" i="3"/>
  <c r="I90" i="3"/>
  <c r="G90" i="3"/>
  <c r="BG85" i="3"/>
  <c r="BF85" i="3"/>
  <c r="BE85" i="3"/>
  <c r="BD85" i="3"/>
  <c r="BC85" i="3"/>
  <c r="K85" i="3"/>
  <c r="I85" i="3"/>
  <c r="G85" i="3"/>
  <c r="BG83" i="3"/>
  <c r="BF83" i="3"/>
  <c r="BE83" i="3"/>
  <c r="BD83" i="3"/>
  <c r="BC83" i="3"/>
  <c r="K83" i="3"/>
  <c r="I83" i="3"/>
  <c r="G83" i="3"/>
  <c r="BG81" i="3"/>
  <c r="BF81" i="3"/>
  <c r="BE81" i="3"/>
  <c r="BD81" i="3"/>
  <c r="BC81" i="3"/>
  <c r="K81" i="3"/>
  <c r="I81" i="3"/>
  <c r="G81" i="3"/>
  <c r="BG76" i="3"/>
  <c r="BF76" i="3"/>
  <c r="BE76" i="3"/>
  <c r="BD76" i="3"/>
  <c r="BC76" i="3"/>
  <c r="K76" i="3"/>
  <c r="I76" i="3"/>
  <c r="G76" i="3"/>
  <c r="BG74" i="3"/>
  <c r="BF74" i="3"/>
  <c r="BE74" i="3"/>
  <c r="BD74" i="3"/>
  <c r="BC74" i="3"/>
  <c r="K74" i="3"/>
  <c r="I74" i="3"/>
  <c r="G74" i="3"/>
  <c r="BG71" i="3"/>
  <c r="BF71" i="3"/>
  <c r="BE71" i="3"/>
  <c r="BD71" i="3"/>
  <c r="BC71" i="3"/>
  <c r="K71" i="3"/>
  <c r="I71" i="3"/>
  <c r="G71" i="3"/>
  <c r="BG67" i="3"/>
  <c r="BF67" i="3"/>
  <c r="BE67" i="3"/>
  <c r="BD67" i="3"/>
  <c r="BC67" i="3"/>
  <c r="K67" i="3"/>
  <c r="I67" i="3"/>
  <c r="G67" i="3"/>
  <c r="BG63" i="3"/>
  <c r="BG250" i="3" s="1"/>
  <c r="I9" i="2" s="1"/>
  <c r="BF63" i="3"/>
  <c r="BF250" i="3" s="1"/>
  <c r="H9" i="2" s="1"/>
  <c r="BE63" i="3"/>
  <c r="BE250" i="3" s="1"/>
  <c r="G9" i="2" s="1"/>
  <c r="BD63" i="3"/>
  <c r="BD250" i="3" s="1"/>
  <c r="F9" i="2" s="1"/>
  <c r="BC63" i="3"/>
  <c r="BC250" i="3" s="1"/>
  <c r="E9" i="2" s="1"/>
  <c r="K63" i="3"/>
  <c r="K250" i="3" s="1"/>
  <c r="I63" i="3"/>
  <c r="I250" i="3" s="1"/>
  <c r="G63" i="3"/>
  <c r="B9" i="2"/>
  <c r="A9" i="2"/>
  <c r="G250" i="3"/>
  <c r="C250" i="3"/>
  <c r="BG59" i="3"/>
  <c r="BF59" i="3"/>
  <c r="BE59" i="3"/>
  <c r="BD59" i="3"/>
  <c r="K59" i="3"/>
  <c r="I59" i="3"/>
  <c r="G59" i="3"/>
  <c r="BC59" i="3" s="1"/>
  <c r="BG56" i="3"/>
  <c r="BF56" i="3"/>
  <c r="BE56" i="3"/>
  <c r="BD56" i="3"/>
  <c r="K56" i="3"/>
  <c r="I56" i="3"/>
  <c r="G56" i="3"/>
  <c r="BC56" i="3" s="1"/>
  <c r="BC61" i="3" s="1"/>
  <c r="E8" i="2" s="1"/>
  <c r="BG55" i="3"/>
  <c r="BF55" i="3"/>
  <c r="BE55" i="3"/>
  <c r="BD55" i="3"/>
  <c r="BC55" i="3"/>
  <c r="K55" i="3"/>
  <c r="I55" i="3"/>
  <c r="G55" i="3"/>
  <c r="BG53" i="3"/>
  <c r="BF53" i="3"/>
  <c r="BE53" i="3"/>
  <c r="BD53" i="3"/>
  <c r="BC53" i="3"/>
  <c r="K53" i="3"/>
  <c r="I53" i="3"/>
  <c r="G53" i="3"/>
  <c r="BG50" i="3"/>
  <c r="BF50" i="3"/>
  <c r="BE50" i="3"/>
  <c r="BD50" i="3"/>
  <c r="BC50" i="3"/>
  <c r="K50" i="3"/>
  <c r="I50" i="3"/>
  <c r="G50" i="3"/>
  <c r="BG47" i="3"/>
  <c r="BF47" i="3"/>
  <c r="BE47" i="3"/>
  <c r="BD47" i="3"/>
  <c r="BC47" i="3"/>
  <c r="K47" i="3"/>
  <c r="I47" i="3"/>
  <c r="G47" i="3"/>
  <c r="BG45" i="3"/>
  <c r="BF45" i="3"/>
  <c r="BE45" i="3"/>
  <c r="BD45" i="3"/>
  <c r="BC45" i="3"/>
  <c r="K45" i="3"/>
  <c r="I45" i="3"/>
  <c r="G45" i="3"/>
  <c r="BG40" i="3"/>
  <c r="BF40" i="3"/>
  <c r="BE40" i="3"/>
  <c r="BD40" i="3"/>
  <c r="BC40" i="3"/>
  <c r="K40" i="3"/>
  <c r="I40" i="3"/>
  <c r="G40" i="3"/>
  <c r="BG37" i="3"/>
  <c r="BG61" i="3" s="1"/>
  <c r="I8" i="2" s="1"/>
  <c r="BF37" i="3"/>
  <c r="BF61" i="3" s="1"/>
  <c r="H8" i="2" s="1"/>
  <c r="BE37" i="3"/>
  <c r="BE61" i="3" s="1"/>
  <c r="G8" i="2" s="1"/>
  <c r="BD37" i="3"/>
  <c r="BC37" i="3"/>
  <c r="K37" i="3"/>
  <c r="K61" i="3" s="1"/>
  <c r="I37" i="3"/>
  <c r="I61" i="3" s="1"/>
  <c r="G37" i="3"/>
  <c r="G61" i="3" s="1"/>
  <c r="B8" i="2"/>
  <c r="A8" i="2"/>
  <c r="BD61" i="3"/>
  <c r="F8" i="2" s="1"/>
  <c r="C61" i="3"/>
  <c r="BG31" i="3"/>
  <c r="BF31" i="3"/>
  <c r="BE31" i="3"/>
  <c r="BD31" i="3"/>
  <c r="K31" i="3"/>
  <c r="I31" i="3"/>
  <c r="G31" i="3"/>
  <c r="BC31" i="3" s="1"/>
  <c r="BG29" i="3"/>
  <c r="BF29" i="3"/>
  <c r="BE29" i="3"/>
  <c r="BD29" i="3"/>
  <c r="K29" i="3"/>
  <c r="I29" i="3"/>
  <c r="G29" i="3"/>
  <c r="BC29" i="3" s="1"/>
  <c r="BG28" i="3"/>
  <c r="BF28" i="3"/>
  <c r="BE28" i="3"/>
  <c r="BD28" i="3"/>
  <c r="K28" i="3"/>
  <c r="I28" i="3"/>
  <c r="G28" i="3"/>
  <c r="BC28" i="3" s="1"/>
  <c r="BG26" i="3"/>
  <c r="BF26" i="3"/>
  <c r="BE26" i="3"/>
  <c r="BD26" i="3"/>
  <c r="K26" i="3"/>
  <c r="I26" i="3"/>
  <c r="G26" i="3"/>
  <c r="BC26" i="3" s="1"/>
  <c r="BG24" i="3"/>
  <c r="BF24" i="3"/>
  <c r="BE24" i="3"/>
  <c r="BD24" i="3"/>
  <c r="K24" i="3"/>
  <c r="I24" i="3"/>
  <c r="G24" i="3"/>
  <c r="BC24" i="3" s="1"/>
  <c r="BG20" i="3"/>
  <c r="BF20" i="3"/>
  <c r="BE20" i="3"/>
  <c r="BD20" i="3"/>
  <c r="K20" i="3"/>
  <c r="I20" i="3"/>
  <c r="G20" i="3"/>
  <c r="BC20" i="3" s="1"/>
  <c r="BG19" i="3"/>
  <c r="BF19" i="3"/>
  <c r="BE19" i="3"/>
  <c r="BD19" i="3"/>
  <c r="K19" i="3"/>
  <c r="I19" i="3"/>
  <c r="G19" i="3"/>
  <c r="BC19" i="3" s="1"/>
  <c r="BG16" i="3"/>
  <c r="BF16" i="3"/>
  <c r="BE16" i="3"/>
  <c r="BD16" i="3"/>
  <c r="K16" i="3"/>
  <c r="I16" i="3"/>
  <c r="G16" i="3"/>
  <c r="BC16" i="3" s="1"/>
  <c r="BG15" i="3"/>
  <c r="BF15" i="3"/>
  <c r="BE15" i="3"/>
  <c r="BD15" i="3"/>
  <c r="K15" i="3"/>
  <c r="I15" i="3"/>
  <c r="G15" i="3"/>
  <c r="BC15" i="3" s="1"/>
  <c r="BG13" i="3"/>
  <c r="BF13" i="3"/>
  <c r="BE13" i="3"/>
  <c r="BD13" i="3"/>
  <c r="K13" i="3"/>
  <c r="I13" i="3"/>
  <c r="G13" i="3"/>
  <c r="BC13" i="3" s="1"/>
  <c r="BG10" i="3"/>
  <c r="BF10" i="3"/>
  <c r="BE10" i="3"/>
  <c r="BD10" i="3"/>
  <c r="K10" i="3"/>
  <c r="I10" i="3"/>
  <c r="G10" i="3"/>
  <c r="BC10" i="3" s="1"/>
  <c r="BG8" i="3"/>
  <c r="BG35" i="3" s="1"/>
  <c r="I7" i="2" s="1"/>
  <c r="BF8" i="3"/>
  <c r="BE8" i="3"/>
  <c r="BE35" i="3" s="1"/>
  <c r="G7" i="2" s="1"/>
  <c r="BD8" i="3"/>
  <c r="K8" i="3"/>
  <c r="I8" i="3"/>
  <c r="G8" i="3"/>
  <c r="BC8" i="3" s="1"/>
  <c r="B7" i="2"/>
  <c r="A7" i="2"/>
  <c r="BD35" i="3"/>
  <c r="F7" i="2" s="1"/>
  <c r="C35" i="3"/>
  <c r="E4" i="3"/>
  <c r="C4" i="3"/>
  <c r="F3" i="3"/>
  <c r="C3" i="3"/>
  <c r="H47" i="2"/>
  <c r="G44" i="2"/>
  <c r="I44" i="2" s="1"/>
  <c r="C2" i="2"/>
  <c r="C1" i="2"/>
  <c r="C33" i="1"/>
  <c r="F33" i="1" s="1"/>
  <c r="C31" i="1"/>
  <c r="C9" i="1"/>
  <c r="G7" i="1"/>
  <c r="D2" i="1"/>
  <c r="C2" i="1"/>
  <c r="G35" i="3" l="1"/>
  <c r="I729" i="3"/>
  <c r="BF35" i="3"/>
  <c r="H7" i="2" s="1"/>
  <c r="G644" i="3"/>
  <c r="BE693" i="3"/>
  <c r="G20" i="2" s="1"/>
  <c r="G729" i="3"/>
  <c r="BC729" i="3"/>
  <c r="E21" i="2" s="1"/>
  <c r="G736" i="3"/>
  <c r="I795" i="3"/>
  <c r="BG386" i="3"/>
  <c r="I12" i="2" s="1"/>
  <c r="G450" i="3"/>
  <c r="BC450" i="3"/>
  <c r="E13" i="2" s="1"/>
  <c r="G555" i="3"/>
  <c r="BC644" i="3"/>
  <c r="E17" i="2" s="1"/>
  <c r="BD681" i="3"/>
  <c r="F19" i="2" s="1"/>
  <c r="BE729" i="3"/>
  <c r="G21" i="2" s="1"/>
  <c r="I681" i="3"/>
  <c r="BG693" i="3"/>
  <c r="I20" i="2" s="1"/>
  <c r="I733" i="3"/>
  <c r="G795" i="3"/>
  <c r="BC795" i="3"/>
  <c r="E25" i="2" s="1"/>
  <c r="BF365" i="3"/>
  <c r="H11" i="2" s="1"/>
  <c r="BC386" i="3"/>
  <c r="E12" i="2" s="1"/>
  <c r="BG729" i="3"/>
  <c r="I21" i="2" s="1"/>
  <c r="BE795" i="3"/>
  <c r="G25" i="2" s="1"/>
  <c r="G827" i="3"/>
  <c r="I35" i="3"/>
  <c r="BC365" i="3"/>
  <c r="E11" i="2" s="1"/>
  <c r="G681" i="3"/>
  <c r="BC681" i="3"/>
  <c r="E19" i="2" s="1"/>
  <c r="BD693" i="3"/>
  <c r="F20" i="2" s="1"/>
  <c r="G733" i="3"/>
  <c r="K35" i="3"/>
  <c r="BE681" i="3"/>
  <c r="G19" i="2" s="1"/>
  <c r="BD729" i="3"/>
  <c r="F21" i="2" s="1"/>
  <c r="BG795" i="3"/>
  <c r="I25" i="2" s="1"/>
  <c r="K827" i="3"/>
  <c r="H39" i="2"/>
  <c r="C17" i="1" s="1"/>
  <c r="BC35" i="3"/>
  <c r="E7" i="2" s="1"/>
  <c r="BC555" i="3"/>
  <c r="E16" i="2" s="1"/>
  <c r="BC470" i="3"/>
  <c r="E14" i="2" s="1"/>
  <c r="BD843" i="3"/>
  <c r="F27" i="2" s="1"/>
  <c r="BD797" i="3"/>
  <c r="BD827" i="3" s="1"/>
  <c r="F26" i="2" s="1"/>
  <c r="BD1041" i="3"/>
  <c r="F29" i="2" s="1"/>
  <c r="BD1059" i="3"/>
  <c r="F30" i="2" s="1"/>
  <c r="BD1022" i="3"/>
  <c r="F28" i="2" s="1"/>
  <c r="BD1063" i="3"/>
  <c r="F31" i="2" s="1"/>
  <c r="G843" i="3"/>
  <c r="G1022" i="3"/>
  <c r="G1041" i="3"/>
  <c r="G1059" i="3"/>
  <c r="G1063" i="3"/>
  <c r="G1074" i="3"/>
  <c r="G1090" i="3"/>
  <c r="G1128" i="3"/>
  <c r="G1131" i="3"/>
  <c r="G1135" i="3"/>
  <c r="G1138" i="3"/>
  <c r="I39" i="2" l="1"/>
  <c r="C21" i="1" s="1"/>
  <c r="G39" i="2"/>
  <c r="C18" i="1" s="1"/>
  <c r="F39" i="2"/>
  <c r="C16" i="1" s="1"/>
  <c r="E39" i="2"/>
  <c r="C15" i="1" s="1"/>
  <c r="C19" i="1" l="1"/>
  <c r="C22" i="1" s="1"/>
  <c r="G23" i="1"/>
  <c r="C23" i="1" s="1"/>
  <c r="F30" i="1" s="1"/>
  <c r="F31" i="1" l="1"/>
  <c r="F34" i="1" s="1"/>
</calcChain>
</file>

<file path=xl/sharedStrings.xml><?xml version="1.0" encoding="utf-8"?>
<sst xmlns="http://schemas.openxmlformats.org/spreadsheetml/2006/main" count="2696" uniqueCount="1397">
  <si>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</si>
  <si>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</si>
  <si>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</si>
  <si>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</si>
  <si>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</si>
  <si>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</si>
  <si>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</si>
  <si>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</si>
  <si>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</si>
  <si>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</si>
  <si>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</si>
  <si>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</si>
  <si>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</si>
  <si>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</si>
  <si>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</si>
  <si>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</si>
  <si>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</si>
  <si>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</si>
  <si>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</si>
  <si>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</si>
  <si>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</si>
  <si>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</si>
  <si>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</si>
  <si>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</si>
  <si>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</si>
  <si>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</si>
  <si>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</si>
  <si>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</si>
  <si>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</si>
  <si>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</si>
  <si>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</si>
  <si>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</si>
  <si>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</si>
  <si>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</si>
  <si>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</si>
  <si>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</si>
  <si>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</si>
  <si>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</si>
  <si>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</si>
  <si>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</si>
  <si>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</si>
  <si>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</si>
  <si>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</si>
  <si>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</si>
  <si>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</si>
  <si>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</si>
  <si>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</si>
  <si>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</si>
  <si>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</si>
  <si>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</si>
  <si>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</si>
  <si>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</si>
  <si>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</si>
  <si>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</si>
  <si>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</si>
  <si>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</si>
  <si>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</si>
  <si>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</si>
  <si>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</si>
  <si>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</si>
  <si>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</si>
  <si>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</si>
  <si>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</si>
  <si>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</si>
  <si>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</si>
  <si>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</si>
  <si>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</si>
  <si>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</si>
  <si>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</si>
  <si>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</si>
  <si>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</si>
  <si>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</si>
  <si>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hmotnost / MJ</t>
  </si>
  <si>
    <t>hmotnost celk.(t)</t>
  </si>
  <si>
    <t>dem.hmot / MJ</t>
  </si>
  <si>
    <t>dem. hmot. celk.(t)</t>
  </si>
  <si>
    <t>Díl:</t>
  </si>
  <si>
    <t>1</t>
  </si>
  <si>
    <t>Zemní práce</t>
  </si>
  <si>
    <t>Celkem za</t>
  </si>
  <si>
    <t>SLEPÝ ROZPOČET</t>
  </si>
  <si>
    <t>Slepý rozpočet</t>
  </si>
  <si>
    <t>DP-LAm</t>
  </si>
  <si>
    <t>Liberec - Americká - realizace</t>
  </si>
  <si>
    <t>1am - 2</t>
  </si>
  <si>
    <t>Liberec - Americká - realizace - 2</t>
  </si>
  <si>
    <t>113106231R00</t>
  </si>
  <si>
    <t>Rozebrání dlažeb ze zámkové dlažby v kamenivu</t>
  </si>
  <si>
    <t>m2</t>
  </si>
  <si>
    <t>rozš. přístavby:0,9*(11,13+1,26+7,1)</t>
  </si>
  <si>
    <t>131201112R00</t>
  </si>
  <si>
    <t>Hloubení nezapaž. jam hor.3 do 1000 m3, STROJNĚ</t>
  </si>
  <si>
    <t>m3</t>
  </si>
  <si>
    <t>pro přístavbu:0,5*12,4*4,25+0,4*6,1*2,8+0,5*1,65*19,1+0,85*0,4*6,3</t>
  </si>
  <si>
    <t>1,1*4,3*12,9</t>
  </si>
  <si>
    <t>113108310R00</t>
  </si>
  <si>
    <t>Odstranění asfaltové vrstvy pl. do 50 m2, tl.10 cm</t>
  </si>
  <si>
    <t>ulice - pro izolace:0,8*9,5</t>
  </si>
  <si>
    <t>131201119R00</t>
  </si>
  <si>
    <t>Příplatek za lepivost - hloubení nezap.jam v hor.3</t>
  </si>
  <si>
    <t>132201211R00</t>
  </si>
  <si>
    <t>Hloubení rýh š.do 200 cm hor.3 do 100 m3,STROJNĚ</t>
  </si>
  <si>
    <t>základy přístavku:0,6*0,4*2,9+1*0,4*9,85+0,65*0,8*(2,6+9,25)+0,65*0,6*(4,2+5,1)</t>
  </si>
  <si>
    <t>odkop pro iz. objektu:2,1*0,8*5,95+1*0,8*9,37</t>
  </si>
  <si>
    <t>132201219R00</t>
  </si>
  <si>
    <t>Příplatek za lepivost - hloubení rýh 200cm v hor.3</t>
  </si>
  <si>
    <t>139711101R00</t>
  </si>
  <si>
    <t>Vykopávka v uzavřených prostorách v hor.1-4</t>
  </si>
  <si>
    <t>1.PP:(3+1,26*0,98+2,5+5+14+25+21+17+2*0,88)*0,4</t>
  </si>
  <si>
    <t>základ vyr. sch.:1,1*0,5*0,4</t>
  </si>
  <si>
    <t>pro podezdívku zákl.:0,3*0,5*(4,4*2+2,1*3+1,3+1,2+1,8+4,15*2)</t>
  </si>
  <si>
    <t>132301401R00</t>
  </si>
  <si>
    <t>Hloubený výkop pod základy v hor.4</t>
  </si>
  <si>
    <t>pro podezdívku základů:0,35*(4,4*0,54+1,04*0,44+2*0,44+1,56*0,58+1,75*0,55+4,155*0,65)</t>
  </si>
  <si>
    <t>162701105R00</t>
  </si>
  <si>
    <t>Vodorovné přemístění výkopku z hor.1-4 do 10000 m</t>
  </si>
  <si>
    <t>112,0985+31,917+40,5729+2,8986-39,5465</t>
  </si>
  <si>
    <t>171201201R00</t>
  </si>
  <si>
    <t>Uložení sypaniny na skl.-sypanina na výšku přes 2m</t>
  </si>
  <si>
    <t>199000005R00</t>
  </si>
  <si>
    <t>Poplatek za skládku zeminy 1- 4</t>
  </si>
  <si>
    <t>t</t>
  </si>
  <si>
    <t>147,9405*1,7</t>
  </si>
  <si>
    <t>174101101R00</t>
  </si>
  <si>
    <t>Zásyp jam, rýh, šachet se zhutněním</t>
  </si>
  <si>
    <t>kolem přístavby:0,5*1,65*19,1+0,85*0,4*6,3</t>
  </si>
  <si>
    <t>po prohl. zákl.:0,3*0,5*(4,4*2+2,1*3+1,3+1,2+1,8+4,15*2)</t>
  </si>
  <si>
    <t>iz. z ulice:2,1*0,8*5,95+1*0,8*9,37</t>
  </si>
  <si>
    <t>2</t>
  </si>
  <si>
    <t xml:space="preserve"> Zakládání</t>
  </si>
  <si>
    <t>273321321R00</t>
  </si>
  <si>
    <t>Železobeton základových desek C 20/25</t>
  </si>
  <si>
    <t>P 02, 02' - Přístavba:(2,6*5,7+3,55*1,2+2,1*4,85+10,15*9,3)*0,15</t>
  </si>
  <si>
    <t>P 01 - pův. objekt:0,15*(4+1,3+4,9+78)</t>
  </si>
  <si>
    <t>274313611R00</t>
  </si>
  <si>
    <t>Beton základových pasů prostý C 16/20</t>
  </si>
  <si>
    <t>0,6*0,4*(2,15*2+6+4+2,9)</t>
  </si>
  <si>
    <t>0,8*0,4*13,44+1*0,4*9,85</t>
  </si>
  <si>
    <t>0,5*0,8*(2,6+9,85)+0,5*0,6*(4,2+4,3)</t>
  </si>
  <si>
    <t>1,1*0,4*0,3</t>
  </si>
  <si>
    <t>279232511R00</t>
  </si>
  <si>
    <t>Postupná podezdívka základového zdiva bet. cihlami</t>
  </si>
  <si>
    <t>vč. podkl. bet.:0,35*(4,4*0,54+1,04*0,44+2*0,44+1,56*0,58+1,75*0,55+4,155*0,65)</t>
  </si>
  <si>
    <t>274272140RT3</t>
  </si>
  <si>
    <t>Zdivo základové z bednicích tvárnic, tl. 30 cm výplň tvárnic betonem C 20/25</t>
  </si>
  <si>
    <t>2. stupeň základu přístavby:0,25*(2,3+4,2+9,55+4,85)</t>
  </si>
  <si>
    <t>stěna přístavby:2,25*(2,3*2+5,7)+2,75*(13,44+2,3)-1,5*0,55*2</t>
  </si>
  <si>
    <t>274361821R00</t>
  </si>
  <si>
    <t>Výztuž základ. pasů z betonářské oceli 10505 (R)</t>
  </si>
  <si>
    <t>2. stupeň základu přístavby:0,25*(2,3+4,2+9,55+4,85)*10,28*0,001</t>
  </si>
  <si>
    <t>stěna přístavby:(2,25*(2,3*2+5,7)+2,75*(13,44+2,3)-1,5*0,55*2)*10,28*0,001</t>
  </si>
  <si>
    <t>273356021R00</t>
  </si>
  <si>
    <t>Bednění základových desek,plochy rovinné, zřízení</t>
  </si>
  <si>
    <t>0,15*(2,6+5,7+0,6+13,44+9,3+4,15+2,3)</t>
  </si>
  <si>
    <t>273356022R00</t>
  </si>
  <si>
    <t>Bednění základových desek,plochy rovinné,odbednění</t>
  </si>
  <si>
    <t>273361921RT9</t>
  </si>
  <si>
    <t>Výztuž základových desek ze svařovaných sítí průměr drátu  8,0, oka 150/150 mm KY80</t>
  </si>
  <si>
    <t>P 02, 02' - Přístavba:(2,6*5,7+3,55*1,2+2,1*4,85+10,15*9,3)*5,4*1,3*0,001</t>
  </si>
  <si>
    <t>P 01 - pův. objekt:(4+1,3+4,9+78)*5,4*1,3*0,001</t>
  </si>
  <si>
    <t>212810010RAC</t>
  </si>
  <si>
    <t>Trativody z PVC drenážních flexibilních trubek lože štěrkopísek a obsyp kamenivo, trubky d 125 mm</t>
  </si>
  <si>
    <t>m</t>
  </si>
  <si>
    <t>kolem domu:26*2+14*2</t>
  </si>
  <si>
    <t>3</t>
  </si>
  <si>
    <t xml:space="preserve"> Svislé a kompletní konstrukce</t>
  </si>
  <si>
    <t>310238211RT1</t>
  </si>
  <si>
    <t>Zazdívka otvorů plochy do 1 m2 cihlami na MVC s použitím suché maltové směsi</t>
  </si>
  <si>
    <t>1.PP:0,53*0,54*0,6+0,43*0,54*1,5</t>
  </si>
  <si>
    <t>1.NP:0,48*0,6*0,45+0,9*0,9*0,2+0,43*1,46*0,48</t>
  </si>
  <si>
    <t>2.NP:0,45*0,48*1,35+0,45*1,62*0,48</t>
  </si>
  <si>
    <t>310239211RT2</t>
  </si>
  <si>
    <t>Zazdívka otvorů plochy do 4 m2 cihlami na MVC s použitím suché maltové směsi</t>
  </si>
  <si>
    <t>1.PP:1,2*2,75*0,2-1*2,1*0,2+0,6*0,8*2,5+1,25*2,5*0,47</t>
  </si>
  <si>
    <t>0,85*2,5*0,33+0,92*2,5*0,25</t>
  </si>
  <si>
    <t>1.NP:1,66*2,7*0,2</t>
  </si>
  <si>
    <t>311238144R00</t>
  </si>
  <si>
    <t>Zdivo keramické broušené dutinové P10, tl. 300 mm na tenkovrstvou lepící maltu</t>
  </si>
  <si>
    <t>přízemí:2,75*(6,7+9,55+4,15+2,4)-2*2,1*3-1*2,25</t>
  </si>
  <si>
    <t>3.NP:2,7*2,3-0,4*1*2</t>
  </si>
  <si>
    <t>311238154R00</t>
  </si>
  <si>
    <t>Zdivo keramické broušené dutinové P15, tl. 300 mm na tenkovrstvou lepící maltu</t>
  </si>
  <si>
    <t>přístavba - vnitřní:2,75*5,85-1*2,27*2</t>
  </si>
  <si>
    <t>311238311R00</t>
  </si>
  <si>
    <t>Zdivo keramické broušené AKU P10, tl. 190 mm na tenkovrstvou lepící maltu</t>
  </si>
  <si>
    <t>přístavba, vč. atiky:2,75*4,55-1*2+0,6*(13,44+9,3)</t>
  </si>
  <si>
    <t>1.PP:2,75*(3,8+3,95)-1,06*0,35-0,65*0,35</t>
  </si>
  <si>
    <t>1.NP:2,75*4</t>
  </si>
  <si>
    <t>2.NP:2,75*(4+1)</t>
  </si>
  <si>
    <t>317168112R00</t>
  </si>
  <si>
    <t>Překlad keramický plochý 115x71x1250 mm</t>
  </si>
  <si>
    <t>kus</t>
  </si>
  <si>
    <t>P0.1:14</t>
  </si>
  <si>
    <t>317168111R00</t>
  </si>
  <si>
    <t>Překlad keramický plochý 115x71x1000 mm</t>
  </si>
  <si>
    <t>P0.2:4</t>
  </si>
  <si>
    <t>317168122R00</t>
  </si>
  <si>
    <t>Překlad keramický plochý 145x71x1250 mm</t>
  </si>
  <si>
    <t>P0.3:3</t>
  </si>
  <si>
    <t>P1.1:1</t>
  </si>
  <si>
    <t>P2.1:1</t>
  </si>
  <si>
    <t>P3.1:1</t>
  </si>
  <si>
    <t>317168130R00</t>
  </si>
  <si>
    <t>Překlad keramický vysoký 70x238x1000 mm</t>
  </si>
  <si>
    <t>P3.2:2*3</t>
  </si>
  <si>
    <t>317168132R00</t>
  </si>
  <si>
    <t>Překlad keramický vysoký 70x238x1500 mm</t>
  </si>
  <si>
    <t>P0.4:1*3</t>
  </si>
  <si>
    <t>P0.7:2*4</t>
  </si>
  <si>
    <t>317168134R00</t>
  </si>
  <si>
    <t>Překlad keramický vysoký 70x238x2000 mm</t>
  </si>
  <si>
    <t>P05:2*4</t>
  </si>
  <si>
    <t>317168136R00</t>
  </si>
  <si>
    <t>Překlad keramický vysoký 70x238x2500 mm</t>
  </si>
  <si>
    <t>P0.6:3*3</t>
  </si>
  <si>
    <t>317234410R00</t>
  </si>
  <si>
    <t>Vyzdívka mezi nosníky cihlami pálenými na MC</t>
  </si>
  <si>
    <t>1.PP:0,65*0,07*0,5+1,1*0,07*0,5+1,5*0,5*0,07*3+1,2*0,5*0,07</t>
  </si>
  <si>
    <t>0,75*0,5*0,07+1,1*0,5*0,07+0,85*0,4*0,07+1*0,4*0,07</t>
  </si>
  <si>
    <t>1*0,3*0,07+1*0,4*0,07*2</t>
  </si>
  <si>
    <t>1.NP:1,4*0,5*0,07*2+1,2*0,5*0,07+1,9*0,3*0,07+1,25*0,3*0,07</t>
  </si>
  <si>
    <t>2.NP:1,2*0,4*0,07+1,9*0,3*0,07+1,25*0,3*0,07+1,4*0,3*0,07</t>
  </si>
  <si>
    <t>1,3*0,4*0,07*2</t>
  </si>
  <si>
    <t>3.NP:1,4*0,3*0,07+1,9*0,3*0,07+1,25*0,3*0,07+1,2*0,3*0,07</t>
  </si>
  <si>
    <t>podkr.:0,85*0,2*0,07</t>
  </si>
  <si>
    <t>317998113R00</t>
  </si>
  <si>
    <t>Izolace mezi překlady polystyren tl. 80 mm</t>
  </si>
  <si>
    <t>P0.4, P0.6:1,5+3*2,5</t>
  </si>
  <si>
    <t>P3.2:2*1</t>
  </si>
  <si>
    <t>331231124R00</t>
  </si>
  <si>
    <t>Zdivo pilířů cihelné z CP 29 P25 na MVC</t>
  </si>
  <si>
    <t>1.NP:0,655*2,7*0,33+0,53*0,5/2*2,7</t>
  </si>
  <si>
    <t>2.NP:0,655*2,7*0,33+0,53*0,4/2*2,7</t>
  </si>
  <si>
    <t>3.NP:0,655*2,6*0,33+0,53*0,4/2*2,7</t>
  </si>
  <si>
    <t>346244381R00</t>
  </si>
  <si>
    <t>Plentování ocelových nosníků výšky do 20 cm</t>
  </si>
  <si>
    <t>1.PP - překlady:0,9*0,1+1,15*0,1+1,5*0,1*2+2*0,16+1,8*0,1*2*2+1,5*0,1*2</t>
  </si>
  <si>
    <t>1,1*0,1*2+1,4*0,1*2+1,1*0,1*2+1,25*0,1*2+1,3*0,1*2+2,55*0,12*2</t>
  </si>
  <si>
    <t>1.NP:1,4*0,1*2*2+1,9*0,12*2+1,25*0,12*2*2+1,2*0,1*2</t>
  </si>
  <si>
    <t>2.NP:1,3*0,1*2*2+1,4*0,12*2+1,2*0,1*2+1,9*0,12*2+1,25*0,12*2+1,2*0,1*2</t>
  </si>
  <si>
    <t>3.NP:1,4*0,12*2+1,2*0,1*2+1,9*0,12*2+1,25*0,12*2+1,2*0,1*2</t>
  </si>
  <si>
    <t>podkr.:0,1*0,85*2</t>
  </si>
  <si>
    <t>319201319R00</t>
  </si>
  <si>
    <t>Vyrovnání zdiva pod omítku maltou ze SMS tl. 50 mm</t>
  </si>
  <si>
    <t>"ostění vybouraných otvorů":</t>
  </si>
  <si>
    <t>(2*2,1+0,8)*0,15</t>
  </si>
  <si>
    <t>2*2,2*0,54</t>
  </si>
  <si>
    <t>8*2,2*0,46</t>
  </si>
  <si>
    <t>6*0,35*0,54</t>
  </si>
  <si>
    <t>2*2,1*0,54</t>
  </si>
  <si>
    <t>4*2,1*0,3</t>
  </si>
  <si>
    <t>2*2,1*0,1</t>
  </si>
  <si>
    <t>2*2,1*0,46</t>
  </si>
  <si>
    <t>6*2,1*0,3</t>
  </si>
  <si>
    <t>319202321R00</t>
  </si>
  <si>
    <t>Vyrovnání povrchu zdiva přizděním do tl. 8 cm</t>
  </si>
  <si>
    <t>1.PP - ostění:2,15*0,47+0,4*0,94</t>
  </si>
  <si>
    <t>1.NP - - ostění:0,4*1,8</t>
  </si>
  <si>
    <t>2.NP - - ostění:0,4*1,35+0,4*1,6</t>
  </si>
  <si>
    <t>317944311R00</t>
  </si>
  <si>
    <t>Válcované nosníky do č.12 do připravených otvorů</t>
  </si>
  <si>
    <t>1.PP - překlady - IPE 100:(0,9*2+1,15+1,5*4+1,8*4*2+1,5*4+1,1*4+1,4*3)*8,1*0,001</t>
  </si>
  <si>
    <t>(1,1*4+1,25*3+1,3*3+2,55*3)*8,1*0,001</t>
  </si>
  <si>
    <t>IPE 160:2*2*15,8*0,001</t>
  </si>
  <si>
    <t>1.NP - IPE 100:(1,4*3*2+1,2*3)*8,1*0,001</t>
  </si>
  <si>
    <t>IPE 120:(1,9*2+1,25*3)*10,4*0,001</t>
  </si>
  <si>
    <t>2.NP - IPE 100:(1,3*3*2+1,2*2+1,2*3)*8,1*0,001</t>
  </si>
  <si>
    <t>IPE 120:(1,4*2+1,9*2+1,25*2)*10,4*0,001</t>
  </si>
  <si>
    <t>3.NP - IPE 120:(1,4*2+1,9*2+1,25*2)*10,4*0,001</t>
  </si>
  <si>
    <t>IPE 100:(1,2*2+1,2*3)*8,1*0,001</t>
  </si>
  <si>
    <t>Podkroví:0,85*2*2*8,1*0,001</t>
  </si>
  <si>
    <t>340239211R00</t>
  </si>
  <si>
    <t>Zazdívka otvorů pl.4 m2,cihlami tl.zdi do 10 cm</t>
  </si>
  <si>
    <t>1.NP:0,84*2</t>
  </si>
  <si>
    <t>2.NP:0,8*2,7</t>
  </si>
  <si>
    <t>3.NP:0,8*2,6</t>
  </si>
  <si>
    <t>340239212R00</t>
  </si>
  <si>
    <t>Zazdívka otvorů pl.4 m2,cihlami tl.zdi nad 10 cm</t>
  </si>
  <si>
    <t>1.PP:0,85*2,5</t>
  </si>
  <si>
    <t>1.NP:0,94*2+0,84*2</t>
  </si>
  <si>
    <t>2.NP:0,84*2</t>
  </si>
  <si>
    <t>3.NP:0,84*2</t>
  </si>
  <si>
    <t>340238212R00</t>
  </si>
  <si>
    <t>Zazdívka otvorů pl.1 m2,cihlami tl.zdi nad 10 cm</t>
  </si>
  <si>
    <t>2.NP:0,225*2</t>
  </si>
  <si>
    <t>3.NP:0,3*2</t>
  </si>
  <si>
    <t>346275115R00</t>
  </si>
  <si>
    <t>Přizdívky z desek pŕobetonových tl. 150 mm</t>
  </si>
  <si>
    <t>3.NP:0,5*2,7</t>
  </si>
  <si>
    <t>podkroví:1,8*1,8*2*2</t>
  </si>
  <si>
    <t>342248140R00</t>
  </si>
  <si>
    <t>Příčky z keramického dutinového zdiva, tl. 80 mm na tenkovrstvou maltu</t>
  </si>
  <si>
    <t>přístavba:2,75*(1,2+0,6+0,8+1,1+2,3*2+0,4+0,9+10,5)-0,9*2-0,8*2*3-0,7*2*2</t>
  </si>
  <si>
    <t>1.PP:2,75*(0,98+3,8+2,65+4,2+1,3)-0,7*2*3-0,8*2*2</t>
  </si>
  <si>
    <t>1.NP:2,7*(0,45*2+0,45+0,7+0,6+0,3+0,6+1,2*2+0,3)</t>
  </si>
  <si>
    <t>2.NP:2,7*(0,6*2+0,3*2+0,6)</t>
  </si>
  <si>
    <t>3.NP:2,7*(0,6+0,3+0,6+0,3+1+0,9)</t>
  </si>
  <si>
    <t>342248141R00</t>
  </si>
  <si>
    <t>Příčky keramického dutinového zdiva, tl. 115 mm na tenkovrstvou maltu</t>
  </si>
  <si>
    <t>Přístavba:2,75*(4,9*2+0,6)</t>
  </si>
  <si>
    <t>1.PP:2,75*(2,55+1,65)</t>
  </si>
  <si>
    <t>2.NP:2,7*(2,75+2,5)-0,8*2-0,6*2</t>
  </si>
  <si>
    <t>3.NP:2,7*(2,75+2,5)-0,8*2-0,6*2</t>
  </si>
  <si>
    <t>342248144R00</t>
  </si>
  <si>
    <t>Příčky keramického dutinového zdiva, tl. 140 mm na tenkovrstvou maltu</t>
  </si>
  <si>
    <t>přístavba:2,75*(2,3+3,5)-0,8*2</t>
  </si>
  <si>
    <t>1.PP:2,75*(1,95+0,55+1,05)</t>
  </si>
  <si>
    <t>1.NP:2,7*(4+2,8+8,5+1)-0,8*2*4</t>
  </si>
  <si>
    <t>2.NP:2,7*(1,7+2,8+1,5*2+1+1,2+3,9+4,05)-0,8*2*2</t>
  </si>
  <si>
    <t>3.NP:2,7*(1,7+2,5*2+3,1+3,6+0,5+1+1,2+3,45)-0,8*2*2</t>
  </si>
  <si>
    <t>342941115R00</t>
  </si>
  <si>
    <t>Připojení příček kotvou vloženou při zdění</t>
  </si>
  <si>
    <t>2,7*14</t>
  </si>
  <si>
    <t>342941112R00</t>
  </si>
  <si>
    <t>Připojení příček ke stáv.konst.nastřelenou kotvou</t>
  </si>
  <si>
    <t>1.PP:2,7*10</t>
  </si>
  <si>
    <t>342261112RS1</t>
  </si>
  <si>
    <t>Příčka sádrokarton. ocel.kce, 1x oplášť. tl.100 mm desky standard tl.12,5 mm, izol. minerál tl.6 cm</t>
  </si>
  <si>
    <t>1.NP:2,7*(0,9+1,46+1,96+2,75*2+8,1+1)-0,8*2*4-0,7*2-0,9*2</t>
  </si>
  <si>
    <t>2.NP:2,7*(0,93+1,46+2,4+0,92+2,6)-0,6*2*2-0,7*2*2-0,8*2</t>
  </si>
  <si>
    <t>3.NP:2,6*(1,3+2,35+0,93+0,92+2,62)-0,6*2*2-0,7*2*2-0,8*2</t>
  </si>
  <si>
    <t>podkroví:2,3*(2,95+0,88+1,46)+2*(2+1,45)-0,7*2*2-0,8*2-0,7*1,8</t>
  </si>
  <si>
    <t>342261212RS1</t>
  </si>
  <si>
    <t>Příčka sádrokarton. ocel.kce, 2x oplášť. tl.125 mm desky standard tl. 12,5 mm, izol. dle TZ</t>
  </si>
  <si>
    <t>1.NP:2,7*4,05</t>
  </si>
  <si>
    <t>2.NP:2,7*4,05</t>
  </si>
  <si>
    <t>342261213RS1</t>
  </si>
  <si>
    <t>Příčka sádrokarton. ocel.kce, 2x oplášť. tl.150 mm desky standard tl. 12,5 mm, izol. dle TZ</t>
  </si>
  <si>
    <t>1.NP:2,7*(1,66+0,23)</t>
  </si>
  <si>
    <t>2.NP:2,7*(2,2+1,66+2,75+1,6)-0,7*2</t>
  </si>
  <si>
    <t>3.NP:2,6*(2,155+1,66+2,615+2,3)-0,7*2</t>
  </si>
  <si>
    <t>podkroví:2*2,15</t>
  </si>
  <si>
    <t>342262111RS3</t>
  </si>
  <si>
    <t>Příčka sádrokart. dvoj. oc. kce, 2x opl. tl.155 mm desky standard impr.tl.12,5 mm, minerál tl.2x6 cm</t>
  </si>
  <si>
    <t>2.NP:2,7*(1,055+1,7)</t>
  </si>
  <si>
    <t>3.NP:2,6*(1,055+1,66)-0,8*2,1</t>
  </si>
  <si>
    <t>342262111RS1</t>
  </si>
  <si>
    <t>Příčka sádrokart. dvoj. oc. kce, 2x opl. tl.155 mm desky standard tl.12,5 mm, izol minerál tl. 2x6 cm</t>
  </si>
  <si>
    <t>3.NP:2,6*(5+1,06)-0,8*2,1</t>
  </si>
  <si>
    <t>342262112RS1</t>
  </si>
  <si>
    <t>Příčka sádrokart. dvoj. oc. kce, 2x opl. tl.205 mm desky standard tl.12,5 mm, izol. minerál tl.2x6 cm</t>
  </si>
  <si>
    <t>3.NP:2,6*(4,1+0,5)</t>
  </si>
  <si>
    <t>342262113RS1</t>
  </si>
  <si>
    <t>Příčka sádrokart. dvoj. oc. kce, 2x opl. tl.250 mm desky standard tl.12,5 mm, izol. minerál tl.2x8 cm</t>
  </si>
  <si>
    <t>podkroví:2,3*2,1</t>
  </si>
  <si>
    <t>342262113RS3</t>
  </si>
  <si>
    <t>Příčka sádrokart. dvoj. oc. kce, 2x opl. tl.255 mm desky stand. impreg. tl.12,5 mm, minerál tl.2x8 cm</t>
  </si>
  <si>
    <t>podkroví:2,3*1,8</t>
  </si>
  <si>
    <t>342262111RS4</t>
  </si>
  <si>
    <t>Příčka sádrokart. dvoj. oc. kce, 2x opl. tl.175 mm desky .tl. 12,5 mm, minerál tl. 2x6 cm</t>
  </si>
  <si>
    <t>3.NP:2,5*4,1</t>
  </si>
  <si>
    <t>342263990RV1</t>
  </si>
  <si>
    <t>Příplatek k příčce sádrokart. za desku tl. 12,5 mm GKBi na jedné straně příčky</t>
  </si>
  <si>
    <t>1.NP:2,7*(1,06+1,66+0,23)</t>
  </si>
  <si>
    <t>2.NP:2,7*(2,35+2+2,33+1,6)-0,7*2*2</t>
  </si>
  <si>
    <t>3.NP:2,6*(2,35+2+2,465+2,15)-0,7*2*2</t>
  </si>
  <si>
    <t>podkroví:2,3*1,8+1,8*1,87+1,8*1,55</t>
  </si>
  <si>
    <t>342265132RT1</t>
  </si>
  <si>
    <t>Úprava podkroví sádrokarton. na ocel. rošt vodor. desky standard tl. 12,5 mm, izol. Isover tl. 10 cm</t>
  </si>
  <si>
    <t>1.NP:14,4+74,5-4,1-1,7</t>
  </si>
  <si>
    <t>2.NP:47,2-3,9</t>
  </si>
  <si>
    <t>42-1,2-3,9</t>
  </si>
  <si>
    <t>342265132RT2</t>
  </si>
  <si>
    <t>Úprava podkroví sádrokarton. na ocel. rošt vodor. desky protipožární tl. 12,5 mm, Isover tl. 10 cm</t>
  </si>
  <si>
    <t>P 06:67,5</t>
  </si>
  <si>
    <t>342265132RT3</t>
  </si>
  <si>
    <t>Úprava podkroví sádrokarton. na ocel. rošt vodor. desky standard impreg. tl.12,5 mm, Isover tl.10 cm</t>
  </si>
  <si>
    <t>1.NP:4,1+1,7</t>
  </si>
  <si>
    <t>2.NP:3,9</t>
  </si>
  <si>
    <t>1,2+3,9</t>
  </si>
  <si>
    <t>347016133R00</t>
  </si>
  <si>
    <t>Předstěna SDK ocel.kce CW, 1x RBI 12,5mm</t>
  </si>
  <si>
    <t>1.NP - 1B 3.3, 1B 3.10:2,6*(0,3+1,1+2,26+0,25+0,8)+1*1,2+0,97*1,2</t>
  </si>
  <si>
    <t>2.NP:1,2*(0,965+0,9+1,6)</t>
  </si>
  <si>
    <t>3.NP:2,6*(1+0,535)+1,5*0,54+1*2,2+1,2*(0,985+0,9)</t>
  </si>
  <si>
    <t>347016131R00</t>
  </si>
  <si>
    <t>Předstěna SDK, ocel. kce CW, 1x RB 12,5mm</t>
  </si>
  <si>
    <t>1.NP - 3.4:2,6*0,9</t>
  </si>
  <si>
    <t>2.NP:2,6*(0,9+0,3)+0,5*2,6</t>
  </si>
  <si>
    <t>3.NP:1,85*(0,75+0,915+2,165)+0,5*2,6</t>
  </si>
  <si>
    <t>342265112RT2</t>
  </si>
  <si>
    <t>Úprava podkroví sádrokarton. na ocel. rošt, svislá desky protipožární tl. 12,5 mm, izol. tl. 18 cm</t>
  </si>
  <si>
    <t>SF 05:2*1,7/2*4</t>
  </si>
  <si>
    <t>342265132RV2</t>
  </si>
  <si>
    <t>Úprava podkroví sádrokarton. na ocel. rošt vodor. desky protipožární tl. 12,5 mm, min.iz.r tl. 26 cm</t>
  </si>
  <si>
    <t>P07:33,9</t>
  </si>
  <si>
    <t>SCH 04:1,65*2,5</t>
  </si>
  <si>
    <t>342265132RV4</t>
  </si>
  <si>
    <t>Úprava podkroví sádrokarton. na ocel. rošt vodor. desky požár.  tl. 12,5 mm, min. izol. tl. 28 cm</t>
  </si>
  <si>
    <t>Sch  01.A:6,2*2*12,7*2-4*6,2-2*2,5-6,6*4+3,5*(1,85*2+3,15*2)</t>
  </si>
  <si>
    <t>713582115R00</t>
  </si>
  <si>
    <t>Revizní dvířka do SDK podhledů ,500x500 mm</t>
  </si>
  <si>
    <t>OS.6:8</t>
  </si>
  <si>
    <t>319300010R00</t>
  </si>
  <si>
    <t>Dodatečné vložení izolace podřezáním strojem,fólie</t>
  </si>
  <si>
    <t>5,95*0,54+1,55*0,42+1,3*0,54+1,36*0,32+1,96*0,44+0,705*0,25+1,76*0,55</t>
  </si>
  <si>
    <t>8,07*0,54+3,235*0,65+1,7*0,52+0,2*1,35+2,74*0,37+0,35*2</t>
  </si>
  <si>
    <t>0,46*(0,8+0,42+0,95)+0,33*0,95+0,58*0,9+1,16*0,47+0,47*0,57</t>
  </si>
  <si>
    <t>0,54*(8,3+1,5+0,95+2,88+3,38)+0,31*2,72</t>
  </si>
  <si>
    <t>4</t>
  </si>
  <si>
    <t>Vodorovné konstrukce</t>
  </si>
  <si>
    <t>411120030RAA</t>
  </si>
  <si>
    <t>Strop montovaný z panelů tl. 16,5 cm vč. dobetonávek</t>
  </si>
  <si>
    <t>Přístavba:3,55*1,2+2,1*4,85+9,95*9</t>
  </si>
  <si>
    <t>411120030RA0</t>
  </si>
  <si>
    <t>Strop montovaný z panelů, tl. 15 cm vč. dobetonávek</t>
  </si>
  <si>
    <t>5,2*2,45</t>
  </si>
  <si>
    <t>413232211R00</t>
  </si>
  <si>
    <t>Zazdívka zhlaví válcovaných nosníků výšky do 15cm</t>
  </si>
  <si>
    <t>1.PP - strop. nosník:1</t>
  </si>
  <si>
    <t>2.NP- strop. nosníky:8</t>
  </si>
  <si>
    <t>413941121RT2</t>
  </si>
  <si>
    <t>Osazení válcovaných nosníků ve stropech do č. 12 včetně dodávky profilu IPE č. 10</t>
  </si>
  <si>
    <t>1.PP OK0.15:2,3*3*8,1*0,001</t>
  </si>
  <si>
    <t>413941123RT4</t>
  </si>
  <si>
    <t>Osazení válcovaných nosníků ve stropech č. 14 - 22 včetně dodávky profilu IPE a UPE č. 18</t>
  </si>
  <si>
    <t>2.NP - OK 2.9-12:(4,25+4,4)*18,8*0,001</t>
  </si>
  <si>
    <t>(3,9+4,4)*19,7*0,001</t>
  </si>
  <si>
    <t>413941123RU5</t>
  </si>
  <si>
    <t>Osazení válcovaných nosníků ve stropech č. 14 - 22 včetně dodávky profilu U č. 20</t>
  </si>
  <si>
    <t>přístavba:25,3*3,8*2*0,001</t>
  </si>
  <si>
    <t>417320035RAA</t>
  </si>
  <si>
    <t>Ztužující věnec ŽB beton C 20/25 bednění, výztuž 90 kg/m3</t>
  </si>
  <si>
    <t>2,3*2+5,7+13,44+9,3+10,15+4,15+2,1+5,75</t>
  </si>
  <si>
    <t>430000000RA0</t>
  </si>
  <si>
    <t>Stupeň betonový 30 x 15 cm, včetně bednění</t>
  </si>
  <si>
    <t>"suterén":3*0,85+2*1,1</t>
  </si>
  <si>
    <t>430320100RAA</t>
  </si>
  <si>
    <t>Schodiště ze železobetonu přímočaré</t>
  </si>
  <si>
    <t>m DVČ</t>
  </si>
  <si>
    <t>do podkroví:2,6+2,4+2,685</t>
  </si>
  <si>
    <t>6</t>
  </si>
  <si>
    <t>Úpravy povrchu, podlahy</t>
  </si>
  <si>
    <t>611421133R00</t>
  </si>
  <si>
    <t>Omítka vnitřní stropů rovných, MVC, štuková</t>
  </si>
  <si>
    <t>1.PP:8+2,7+1,3+4,9+13,9+7,6</t>
  </si>
  <si>
    <t>82,7-4,4-2,3</t>
  </si>
  <si>
    <t>78-4,5-4,7</t>
  </si>
  <si>
    <t>1.NP:5,7+5,3</t>
  </si>
  <si>
    <t>2.NP:4,8+5,3</t>
  </si>
  <si>
    <t>3.NP:4,6+1,4+1,6</t>
  </si>
  <si>
    <t>podkr:6,5</t>
  </si>
  <si>
    <t>611481113R00</t>
  </si>
  <si>
    <t>Potažení stropů sklotextilní výztužnou síťkou</t>
  </si>
  <si>
    <t>1.PP - překlady:0,2*1+0,65*0,54+0,2*1,2+1,25*1+1,5*3+1,2+0,8</t>
  </si>
  <si>
    <t>0,85*0,8+0,9*0,8+1*0,7+0,9*0,8*2+2,3*1</t>
  </si>
  <si>
    <t>1.NP:1,1*1*2+0,95*1+2,3*1+1,6*0,7+1,1*0,8+0,9*0,5</t>
  </si>
  <si>
    <t>2.NP:1,1*1*2+1*1+2,15*1+1,6*0,3+1*0,8*2+0,9*0,5</t>
  </si>
  <si>
    <t>3.NP:0,9*0,8+1,9*0,8+1,25*0,8+1*0,8</t>
  </si>
  <si>
    <t>podkr.:0,85*0,5</t>
  </si>
  <si>
    <t>622421111R00</t>
  </si>
  <si>
    <t>Omítka vnější stěn, jádrová</t>
  </si>
  <si>
    <t>vyrovnání pod HI (SF 01.A):0,9*9,37+1,25*(5,95+1,55+0,4)+3*(13,2+7,8)+0,3*(2,6+5,7+0,5)</t>
  </si>
  <si>
    <t>-1,5*2,15*3-1,2*1,5*2</t>
  </si>
  <si>
    <t>SF 01.B:2,1*(5,95+1,55+0,4)+2,4*(2,6+5,7+0,5)+1,6*13,44+1*9,3</t>
  </si>
  <si>
    <t>0,4*(13,2+7,8+10,15+4,15+2,3)</t>
  </si>
  <si>
    <t>612421615R00</t>
  </si>
  <si>
    <t>Omítka vnitřní zdiva, MVC, hrubá zatřená</t>
  </si>
  <si>
    <t>pod obklady - 1.PP - B2:2,35*(2,63*2+1,69*2+2,15*2+2,6*2)-0,7*2*2+0,35*(0,7+2*2)</t>
  </si>
  <si>
    <t>B1:2,35*(1,1*2+2,31*4+2,32*2)-0,8*2*2-1,5*0,55+0,2*(1,5+0,55*2)</t>
  </si>
  <si>
    <t>1.NP:2,4*(2,33+2,26+1,66+0,97)</t>
  </si>
  <si>
    <t>2.NP:2,4*0,9+2,4*(1,225+2,33)-0,7*2</t>
  </si>
  <si>
    <t>3.NP:2,4*(0,9+0,66+1,2+1,5)-0,7*2</t>
  </si>
  <si>
    <t>612421637R00</t>
  </si>
  <si>
    <t>Omítka vnitřní zdiva, MVC, štuková</t>
  </si>
  <si>
    <t>1.PP - B2:2,5*(1,77*2+3,77*2+2*2+2,63*2+4,05*2+4,94*2+4,22*2+1,2*2)</t>
  </si>
  <si>
    <t>2,5*(2,54*2+3,83*2+2,725*2+3,82*2+2,945*2+3,35*2)-0,9*2-0,7*2*6-0,8*2*5</t>
  </si>
  <si>
    <t>spol. prostory:2,5*(1,2*2+1,17*2+1,65*2+4,05*2+1,4+1,28+0,98)+2,2*(2,3*2+5,09*2+3,2*2)</t>
  </si>
  <si>
    <t>2,5*(1,77*2+2,74*2+1,36+2+2,34*2+3,24*2)-0,74*2,1*2-0,8*2*4-0,7*2*3-1*2,1</t>
  </si>
  <si>
    <t>0,54*(0,74+2,1*2)</t>
  </si>
  <si>
    <t>B1:2,6*(2,14*2+1,58*4+2,31*6+1,97*2+3,2*2+3,2*2+6,31*2+5,61*2+1,1*2)</t>
  </si>
  <si>
    <t>2,6*(4,91*4+2,945*2+3,775*2)-1*2*6-0,9*2*10-1,5*0,55*2-2*2,1*3</t>
  </si>
  <si>
    <t>0,2*(1,5*2+0,55*4+2*3+2,1*6)</t>
  </si>
  <si>
    <t>1.NP - sch.:2,87*(2,46*2+3,95*2)-0,9*2</t>
  </si>
  <si>
    <t>B1:2,6*(5,04*2+3,99*2+1,96+1,25*2+1,66+4,87*2+3,91+2,15+2,165*2+8,09)</t>
  </si>
  <si>
    <t>2,6*(0,17+3,75+3,46+3,3+2,89+2,98)-0,8*2*3-1,565*2,3*2-1*2,3-0,7*2</t>
  </si>
  <si>
    <t>0,33*(1,565+2,3*2)+0,23*(1+2,3*2)</t>
  </si>
  <si>
    <t>2.NP - sch.:2,88*(2,48*2+3,95*2)-0,9*2</t>
  </si>
  <si>
    <t>B4:2,6*(2,395+1,67+1,24*2+4,43*2+3,91+4,05+2,165*2+2,91*2)</t>
  </si>
  <si>
    <t>-0,9*2-1,565*2,3*2-0,8*2-1*2,3+0,2*(1+2,3*2)+0,33*(1,565+2,3*2)</t>
  </si>
  <si>
    <t>B5:2,6*(1,5*2+2,59*2+1,29*2+0,92+3,4+2,41+0,33+0,16+5+3,995)-0,7*2</t>
  </si>
  <si>
    <t>-0,8*2-1*2,3+0,2*(1+2,3*2)</t>
  </si>
  <si>
    <t>3.NP - sch:2,5*(3,95*2+2,46*2)-0,9*2</t>
  </si>
  <si>
    <t>B6:2,6*(1,93+1,25*2+1,75+0,24+1,425+4,6+3,7+3,35+2,165+2,74+2,225)</t>
  </si>
  <si>
    <t>1*3,5-0,9*2-0,8*2-1,565*2,3-1*2,3+0,33*(1,565+2,3*2)+0,23*(1+2,3*2)</t>
  </si>
  <si>
    <t>B7:2,6*(1,45*2+2,6+0,13+1,8+0,35+0,16+5,2+1,07*2+2,75*2+1,78+3,87)</t>
  </si>
  <si>
    <t>-0,8*2*2-0,7*2-1*2,3+0,2*(1+2,3*2)</t>
  </si>
  <si>
    <t>podkr. - B8:2,3*(1,09*2+0,36*2+1,015*2+0,32)+1,8*4,15*2</t>
  </si>
  <si>
    <t>610991111R00</t>
  </si>
  <si>
    <t>Zakrývání výplní vnitřních otvorů</t>
  </si>
  <si>
    <t>622473187RT2</t>
  </si>
  <si>
    <t>Příplatek za okenní lištu (APU) - montáž včetně dodávky lišty</t>
  </si>
  <si>
    <t>2*(0,44+0,44)</t>
  </si>
  <si>
    <t>3*2*(0,65+0,35)</t>
  </si>
  <si>
    <t>2*2*(0,44+0,51)</t>
  </si>
  <si>
    <t>3*2*(0,44+0,66)</t>
  </si>
  <si>
    <t>2*2*(0,35+1,08)</t>
  </si>
  <si>
    <t>2*(0,44+0,88)</t>
  </si>
  <si>
    <t>2*(0,44+1,23)</t>
  </si>
  <si>
    <t>2*2*(0,44+1,58)</t>
  </si>
  <si>
    <t>2*2*(0,73+1)</t>
  </si>
  <si>
    <t>2*2*(0,73+1,54)</t>
  </si>
  <si>
    <t>3*2*(0,98+1,54)</t>
  </si>
  <si>
    <t>18*2*(1,05+1,6)</t>
  </si>
  <si>
    <t>2*2*(1,18+1,5)</t>
  </si>
  <si>
    <t>3*2*(1,7+1,6)</t>
  </si>
  <si>
    <t>2*(1,5+2,05)</t>
  </si>
  <si>
    <t>2*2*(0,94+2,05)</t>
  </si>
  <si>
    <t>2*(1+2,02)</t>
  </si>
  <si>
    <t>2*(1,06+1,96)</t>
  </si>
  <si>
    <t>622322522RT1</t>
  </si>
  <si>
    <t>Zateplovací systém, sokl, XPS P tl. 100 mm armovací stěrka se síťovinou + finální soklová omí</t>
  </si>
  <si>
    <t>vyrovnání pod HI (SF 01.A):0,9*9,37+1,25*(5,95+1,55+0,4)+3*(13,2+7,8)-1,5*2,15*3-1,2*1,5*2</t>
  </si>
  <si>
    <t>+0,3*(2,6+5,7+0,5)</t>
  </si>
  <si>
    <t>622322334RT1</t>
  </si>
  <si>
    <t>Zatepl. systém, fasáda, EPS F šedý tl. 140 mm vč.omítkového souvrství, světlý odstín</t>
  </si>
  <si>
    <t>SF 02.A - jihovýchod:9,4*6,42+9,4*6,8/2-1,06*1,62*4-1,04*1,6*2-0,5*1</t>
  </si>
  <si>
    <t>severozápad:6,42*11,08+9,4*6,8/2+1,75*2,04-1,06*1,76*4-1,06*1,6*2-0,5*1</t>
  </si>
  <si>
    <t>severovýchod:13,38*6,5-1,06*1,62*5</t>
  </si>
  <si>
    <t>jihozápad:(6+1,15)*6,42-1,06*1,62*2+6,24*8,7-0,7*1,5*2-0,7*1*2</t>
  </si>
  <si>
    <t>622322336RT1</t>
  </si>
  <si>
    <t>Zatepl. systém, fasáda, EPS F šedý tl. 180 mm vč.omítkového souvrství, světlý odstí</t>
  </si>
  <si>
    <t>SF 03.A:13,44*1,9+9,7*2,4+10,15*2,6+4,15*2,6+2,3*2,6-1,5*0,5*2-2,1*2,1*3-0,9*2,25</t>
  </si>
  <si>
    <t>-1,5*0,5*2-2,1*2,1*3-0,9*2,25</t>
  </si>
  <si>
    <t>622322336RT4</t>
  </si>
  <si>
    <t>Zatepl. systém, fasáda, EPS F šedý tl. 180 mm armovací stěrka se síťovinou + finální soklová om</t>
  </si>
  <si>
    <t>SF 03.B:0,4*(9,7+10,15+4,15+2,3)</t>
  </si>
  <si>
    <t>622322332RT1</t>
  </si>
  <si>
    <t>Zatepl. systém, fasáda, EPS F šedý tl. 100 mm vč.omítkového souvrství, světlý odstí</t>
  </si>
  <si>
    <t>SF 02.B - jihovýchod:1,55*7,75-0,4*0,6*3</t>
  </si>
  <si>
    <t>severovýchod:6,65*2-0,9*1,4*3</t>
  </si>
  <si>
    <t>622322512R00</t>
  </si>
  <si>
    <t>Izolace suterénu XPS tl. 100 mm, bez PÚ</t>
  </si>
  <si>
    <t>622321149x</t>
  </si>
  <si>
    <t>Příplatek ke KZS za zhotovení plastických fasádních prvků</t>
  </si>
  <si>
    <t>33</t>
  </si>
  <si>
    <t>63</t>
  </si>
  <si>
    <t>Podlahy a podlahové konstrukce</t>
  </si>
  <si>
    <t>631416221RT3</t>
  </si>
  <si>
    <t>Mazanina samonivelační, tloušťka 5 - 8 cm anhydritová</t>
  </si>
  <si>
    <t>P 02, 02' - Přístavba:0,055*(4+13,9)+0,075*(1,7+7,6+82,7)</t>
  </si>
  <si>
    <t>P01 - pův. objekt:(4+1,3+4,9+78)*0,06</t>
  </si>
  <si>
    <t>631312511R00</t>
  </si>
  <si>
    <t>Mazanina betonová tl. 5 - 8 cm C 12/15</t>
  </si>
  <si>
    <t>P 02, 02' - Přístavba:(2,8*6,1+3,55*1,2+2,1*4,85+10,15*9,3)*0,05</t>
  </si>
  <si>
    <t>pův. objekt:(0,74*4,45+0,75*0,9)*0,05</t>
  </si>
  <si>
    <t>631591115R00</t>
  </si>
  <si>
    <t>Násyp pod podlahy lehký izolační</t>
  </si>
  <si>
    <t>P, 03:(14,4+74,5)*0,115</t>
  </si>
  <si>
    <t>635012011R00</t>
  </si>
  <si>
    <t>Podlaha z dílců, vč. vyr. podsypu (např.Rigidur E20 + Rigidur 10 mm)</t>
  </si>
  <si>
    <t>P 03:14,4+74,5</t>
  </si>
  <si>
    <t>635011001R00</t>
  </si>
  <si>
    <t>Podlaha z dílců (např.Rigidur E20), tl. 20 mm</t>
  </si>
  <si>
    <t>P 05:47,2+42+44,4+42,4</t>
  </si>
  <si>
    <t>632922912R00</t>
  </si>
  <si>
    <t>Kladení dlaždic 40 x 40 cm na terče plastové</t>
  </si>
  <si>
    <t>SCH.02:2,8*6</t>
  </si>
  <si>
    <t>632922991R00</t>
  </si>
  <si>
    <t>Kladení dlaždic na terče, čelní - zádržná lišta</t>
  </si>
  <si>
    <t>6+2,6</t>
  </si>
  <si>
    <t>592451220</t>
  </si>
  <si>
    <t>Dlažba betonová 40x40x6 cm přírodní</t>
  </si>
  <si>
    <t>16,8*1,01</t>
  </si>
  <si>
    <t>64</t>
  </si>
  <si>
    <t>Výplně otvorů</t>
  </si>
  <si>
    <t>642945111R00</t>
  </si>
  <si>
    <t>Osazení zárubní ocel. požár.1křídl., pl. do 2,5 m2 vč. dod. zár.</t>
  </si>
  <si>
    <t>D0.1:1</t>
  </si>
  <si>
    <t>D0.10:1</t>
  </si>
  <si>
    <t>D0.12:1</t>
  </si>
  <si>
    <t>D0.13:1</t>
  </si>
  <si>
    <t>D0.14:1</t>
  </si>
  <si>
    <t>D1.1:1</t>
  </si>
  <si>
    <t>D1.2:1</t>
  </si>
  <si>
    <t>D2.1:1</t>
  </si>
  <si>
    <t>D2.7:1</t>
  </si>
  <si>
    <t>D3.1:1</t>
  </si>
  <si>
    <t>D3.7:1</t>
  </si>
  <si>
    <t>D3.12:1</t>
  </si>
  <si>
    <t>642942111RU3</t>
  </si>
  <si>
    <t>Osazení zárubní dveřních ocelových, pl. do 2,5 m2 včetně dodávky zárubně  70 x 197 cm</t>
  </si>
  <si>
    <t>D0.2:1</t>
  </si>
  <si>
    <t>D0.3:1</t>
  </si>
  <si>
    <t>D0.8:1</t>
  </si>
  <si>
    <t>D0.9:1</t>
  </si>
  <si>
    <t>D0.18:1</t>
  </si>
  <si>
    <t>D0.19:1</t>
  </si>
  <si>
    <t>D1.9:1</t>
  </si>
  <si>
    <t>D2.2:1</t>
  </si>
  <si>
    <t>D2.4:1</t>
  </si>
  <si>
    <t>D2.5:1</t>
  </si>
  <si>
    <t>D2.9:1</t>
  </si>
  <si>
    <t>D3.2:1</t>
  </si>
  <si>
    <t>D3.4:1</t>
  </si>
  <si>
    <t>D3.5:1</t>
  </si>
  <si>
    <t>D3.9:1</t>
  </si>
  <si>
    <t>D4.1:1</t>
  </si>
  <si>
    <t>D4.3:1</t>
  </si>
  <si>
    <t>D0.4:1</t>
  </si>
  <si>
    <t>642942111RU2</t>
  </si>
  <si>
    <t>Osazení zárubní dveřních ocelových, pl. do 2,5 m2 včetně dodávky zárubně  60 x 197cm</t>
  </si>
  <si>
    <t>D0.11:1</t>
  </si>
  <si>
    <t>D1.3:1</t>
  </si>
  <si>
    <t>D2.6:1</t>
  </si>
  <si>
    <t>D2.8:1</t>
  </si>
  <si>
    <t>D3.6:1</t>
  </si>
  <si>
    <t>D3.8:1</t>
  </si>
  <si>
    <t>642942111RU4</t>
  </si>
  <si>
    <t>Osazení zárubní dveřních ocelových, pl. do 2,5 m2 včetně dodávky zárubně  80 x 197 cm</t>
  </si>
  <si>
    <t>D0.5:1</t>
  </si>
  <si>
    <t>D0.15:1</t>
  </si>
  <si>
    <t>D0.16:1</t>
  </si>
  <si>
    <t>D0.20:1</t>
  </si>
  <si>
    <t>D1.4:1</t>
  </si>
  <si>
    <t>D1.5:1</t>
  </si>
  <si>
    <t>D2.3:1</t>
  </si>
  <si>
    <t>D2.10:1</t>
  </si>
  <si>
    <t>D3.3:1</t>
  </si>
  <si>
    <t>D3.10:1</t>
  </si>
  <si>
    <t>D4.2:1</t>
  </si>
  <si>
    <t>D0.6:1</t>
  </si>
  <si>
    <t>D0.7:1</t>
  </si>
  <si>
    <t>D0.17:1</t>
  </si>
  <si>
    <t>D0.21:1</t>
  </si>
  <si>
    <t>D0.22:1</t>
  </si>
  <si>
    <t>D0.23:1</t>
  </si>
  <si>
    <t>D1.6:1</t>
  </si>
  <si>
    <t>D1.7:1</t>
  </si>
  <si>
    <t>D1.8:1</t>
  </si>
  <si>
    <t>D2.11:1</t>
  </si>
  <si>
    <t>D3.11:1</t>
  </si>
  <si>
    <t>94</t>
  </si>
  <si>
    <t>Lešení a stavební výtahy</t>
  </si>
  <si>
    <t>941941042R00</t>
  </si>
  <si>
    <t>Montáž lešení leh.řad.s podlahami,š.1,2 m, H 30 m</t>
  </si>
  <si>
    <t>9,7*11,1+9,7*5/2</t>
  </si>
  <si>
    <t>7*11,1+9,7*5/2</t>
  </si>
  <si>
    <t>9,7*15,8+6,6*2,5</t>
  </si>
  <si>
    <t>7,8*15,8+6,3*2,5</t>
  </si>
  <si>
    <t>941941292R00</t>
  </si>
  <si>
    <t>Příplatek za každý měsíc použití lešení k pol.1042</t>
  </si>
  <si>
    <t>542,62*2</t>
  </si>
  <si>
    <t>941941842R00</t>
  </si>
  <si>
    <t>Demontáž lešení leh.řad.s podlahami,š.1,2 m,H 30 m</t>
  </si>
  <si>
    <t>944944011R00</t>
  </si>
  <si>
    <t>Montáž ochranné sítě z umělých vláken</t>
  </si>
  <si>
    <t>944944031R00</t>
  </si>
  <si>
    <t>Příplatek za každý měsíc použití sítí k pol. 4011</t>
  </si>
  <si>
    <t>944944081R00</t>
  </si>
  <si>
    <t>Demontáž ochranné sítě z umělých vláken</t>
  </si>
  <si>
    <t>941955002R00</t>
  </si>
  <si>
    <t>Lešení lehké pomocné, výška podlahy do 1,9 m</t>
  </si>
  <si>
    <t>1.PP:200,8</t>
  </si>
  <si>
    <t>1.NP:99,9</t>
  </si>
  <si>
    <t>2.NP:99,3</t>
  </si>
  <si>
    <t>3.NP:94,4</t>
  </si>
  <si>
    <t>podkr.:67,5</t>
  </si>
  <si>
    <t>95</t>
  </si>
  <si>
    <t>Dokončovací konstrukce na pozemních stavbách</t>
  </si>
  <si>
    <t>952901111R00</t>
  </si>
  <si>
    <t>Vyčištění budov o výšce podlaží do 4 m</t>
  </si>
  <si>
    <t>95900101</t>
  </si>
  <si>
    <t>D+M vybavení dle PBŘ - hasící přístroje</t>
  </si>
  <si>
    <t>OS.3:3</t>
  </si>
  <si>
    <t>96</t>
  </si>
  <si>
    <t>Bourání konstrukcí</t>
  </si>
  <si>
    <t>763131821U00</t>
  </si>
  <si>
    <t>Dmtž SDK podhled 2vrst kce 1xdeska</t>
  </si>
  <si>
    <t>přístavba:1,1+6,2+14,3+15+15,3</t>
  </si>
  <si>
    <t>919735112R00</t>
  </si>
  <si>
    <t>Řezání stávajícího živičného krytu tl. 5 - 10 cm</t>
  </si>
  <si>
    <t>961044111R00</t>
  </si>
  <si>
    <t>Bourání základů z betonu prostého</t>
  </si>
  <si>
    <t>přístavba:0,8*1*12,975+0,6*1*(4,35+12,45)+0,6*0,4*(6,06*2+1,85*2)</t>
  </si>
  <si>
    <t>962032231R00</t>
  </si>
  <si>
    <t>Bourání zdiva z cihel pálených na MVC</t>
  </si>
  <si>
    <t>přístavba a suterén:3*0,5*(12,975+4,35+12,45)-0,5*(1,77*1,6*3+0,8*2 )</t>
  </si>
  <si>
    <t>2,25*(0,54*6,06+0,58*1,85+0,42*6,06+0,51*1,85)-0,51*0,8*2</t>
  </si>
  <si>
    <t>1.NP - 3.NP:0,33*3,2*2,3*3</t>
  </si>
  <si>
    <t>3.NP:2,7*0,21*(2,3+0,7)-0,41*1*0,21</t>
  </si>
  <si>
    <t>962031132R00</t>
  </si>
  <si>
    <t>Bourání příček cihelných tl. 10 cm</t>
  </si>
  <si>
    <t>1.PP:</t>
  </si>
  <si>
    <t>2,3*(1,85+1,58+0,98+3,6+1,65)-0,6*2-0,6*2,5</t>
  </si>
  <si>
    <t>1.NP:</t>
  </si>
  <si>
    <t>(3,83+1,66)*2,7-0,6*2</t>
  </si>
  <si>
    <t>4*2,7-0,6*2</t>
  </si>
  <si>
    <t>2.NP:</t>
  </si>
  <si>
    <t>(3,83+1,86)*2,77-0,6*2</t>
  </si>
  <si>
    <t>3,99*2,77-0,6*2+3,61*2,8-0,8*2,4</t>
  </si>
  <si>
    <t>3.NP:</t>
  </si>
  <si>
    <t>2,7*(3,7+4,85)-0,85*2</t>
  </si>
  <si>
    <t>2,7*(4,03*2+1,68+3,075)-0,6*2*2-0,8*2</t>
  </si>
  <si>
    <t>962031133R00</t>
  </si>
  <si>
    <t>Bourání příček cihelných tl. 15 cm</t>
  </si>
  <si>
    <t>1.PP:(4,36*2+4,25)*2,6-0,8*2*3-1,99*2</t>
  </si>
  <si>
    <t>1.NP:1*2,77-0,8*2</t>
  </si>
  <si>
    <t>1*2,77-2*0,8</t>
  </si>
  <si>
    <t>(1+3,1)*2,7-2*0,8</t>
  </si>
  <si>
    <t>962032314R00</t>
  </si>
  <si>
    <t>Bourání pilířů cihelných</t>
  </si>
  <si>
    <t>3.NP:0,3*0,3*2,7</t>
  </si>
  <si>
    <t>963042819R00</t>
  </si>
  <si>
    <t>Bourání schodišťových stupňů betonových</t>
  </si>
  <si>
    <t>1.PP:4*0,74</t>
  </si>
  <si>
    <t>962042321R00</t>
  </si>
  <si>
    <t>Bourání zdiva nadzákladového z betonu</t>
  </si>
  <si>
    <t>opěrná zídka - pro rozš. přístavby:0,8*0,2*(11,13+7,1)</t>
  </si>
  <si>
    <t>965042141R00</t>
  </si>
  <si>
    <t>Bourání mazanin betonových tl. 10 cm, nad 4 m2</t>
  </si>
  <si>
    <t>Přízemí:(9,8+1,2)*0,1</t>
  </si>
  <si>
    <t>(4,8+25,5+9,3+4+21)*0,1</t>
  </si>
  <si>
    <t>17*0,05</t>
  </si>
  <si>
    <t>přístavba:(1,1+6,2+7,2+2,2+14,3+15+15,3)*0,1</t>
  </si>
  <si>
    <t>965081713R00</t>
  </si>
  <si>
    <t>Bourání dlažeb keramických tl.10 mm, nad 1 m2</t>
  </si>
  <si>
    <t>Přízemí:3+1,1+2,97+7,2+2,2+14,3+15+15,3</t>
  </si>
  <si>
    <t>965082941R00</t>
  </si>
  <si>
    <t>Odstranění násypu tl. nad 20 cm jakékoliv plochy</t>
  </si>
  <si>
    <t>1.NP:(3,5+3,7+9,2+5,8+1,2+4,2+13,8+3,1+1+4,7+14+8,8+18,6)*0,2</t>
  </si>
  <si>
    <t>2.NP:(3,7+9,2+5,8+1,2+4,2+13,8+3,1+1+4,8+14+8,8+18,6)*0,2</t>
  </si>
  <si>
    <t>3.NP:(3,8+9,8+4,6+1+5,5+14,8+3,3+1+4,8+12,4+7,4+17,4)*0,2</t>
  </si>
  <si>
    <t>půda:(4,875*12,435+1,35*4,25+3,06*3,05)*0,2</t>
  </si>
  <si>
    <t>967031132R00</t>
  </si>
  <si>
    <t>Přisekání rovných ostění cihelných na MVC</t>
  </si>
  <si>
    <t>1.NP - u vstup. dveří:0,48*2,28</t>
  </si>
  <si>
    <t>2.NP - u vstup. dveří:0,15*2</t>
  </si>
  <si>
    <t>968062354R00</t>
  </si>
  <si>
    <t>Vybourání dřevěných rámů oken dvojitých pl. 1 m2</t>
  </si>
  <si>
    <t>1.PP:0,46*0,6+0,65*0,6+0,65*0,35+0,65*1</t>
  </si>
  <si>
    <t>1.NP:0,43*1,6*3</t>
  </si>
  <si>
    <t>2.NP: 0,43*1,6*3</t>
  </si>
  <si>
    <t>3.NP:0,75*1,06*2+0,45*0,47</t>
  </si>
  <si>
    <t>968062355R00</t>
  </si>
  <si>
    <t>Vybourání dřevěných rámů oken dvojitých pl. 2 m2</t>
  </si>
  <si>
    <t>1.PP:1,2*1,5*2</t>
  </si>
  <si>
    <t>1.NP:0,73*1,55+1,06*1,62*6</t>
  </si>
  <si>
    <t>2.NP:0,73*1,55+1,06*1,62*6</t>
  </si>
  <si>
    <t>3.NP:1,04*1,6*2+0,98*1,45*3+1,06*1,6*2</t>
  </si>
  <si>
    <t>968062356R00</t>
  </si>
  <si>
    <t>Vybourání dřevěných rámů oken dvojitých pl. 4 m2</t>
  </si>
  <si>
    <t>1.PP:1,5*2,15</t>
  </si>
  <si>
    <t>968061112R00</t>
  </si>
  <si>
    <t>Vyvěšení dřevěných okenních křídel pl. do 1,5 m2</t>
  </si>
  <si>
    <t>1.PP:5</t>
  </si>
  <si>
    <t>1.NP:9*3</t>
  </si>
  <si>
    <t>2.NP:9*3</t>
  </si>
  <si>
    <t>3.NP:10*3</t>
  </si>
  <si>
    <t>968061125R00</t>
  </si>
  <si>
    <t>Vyvěšení dřevěných dveřních křídel pl. do 2 m2</t>
  </si>
  <si>
    <t>sut:15</t>
  </si>
  <si>
    <t>1.NP:10</t>
  </si>
  <si>
    <t>2.NP:10</t>
  </si>
  <si>
    <t>3.NP:11</t>
  </si>
  <si>
    <t>968062455R00</t>
  </si>
  <si>
    <t>Vybourání dřevěných dveřních zárubní pl. do 2 m2</t>
  </si>
  <si>
    <t>1.NP:0,96*1,96+0,6*2*4+0,8*2*4+0,9*2*2</t>
  </si>
  <si>
    <t>2.NP:0,6*2*4+0,8*2*5*0,8*2</t>
  </si>
  <si>
    <t>3.NP:0,6*2*4+0,8*2*6</t>
  </si>
  <si>
    <t>968072455R00</t>
  </si>
  <si>
    <t>Vybourání kovových dveřních zárubní pl. do 2 m2</t>
  </si>
  <si>
    <t>suterén:10*0,8*2+0,6*2*2+1*2,03+2*0,94*2,05</t>
  </si>
  <si>
    <t>97</t>
  </si>
  <si>
    <t>Prorážení otvorů</t>
  </si>
  <si>
    <t>971033261R00</t>
  </si>
  <si>
    <t>Vybourání otv. zeď cihel. 0,0225 m2, tl. 60cm, MVC</t>
  </si>
  <si>
    <t>1.PP - odvětrání koupelny, komory 150x150 mm":2</t>
  </si>
  <si>
    <t>971033461R00</t>
  </si>
  <si>
    <t>Vybourání otv. zeď cihel. pl.0,25 m2, tl.60cm, MVC</t>
  </si>
  <si>
    <t>1.NP - u vstup. dveří:1</t>
  </si>
  <si>
    <t>971033531R00</t>
  </si>
  <si>
    <t>Vybourání otv. zeď cihel. pl.1 m2, tl.15 cm, MVC</t>
  </si>
  <si>
    <t>2.NP - přesun dv.:0,285*2</t>
  </si>
  <si>
    <t>971033541R00</t>
  </si>
  <si>
    <t>Vybourání otv. zeď cihel. pl.1 m2, tl.30 cm, MVC</t>
  </si>
  <si>
    <t>1.PP - nika u schodiště":0,6*1*0,3</t>
  </si>
  <si>
    <t>1.NP - pro rozvaděč:0,65*0,65*0,3</t>
  </si>
  <si>
    <t>971033561R00</t>
  </si>
  <si>
    <t>Vybourání otv. zeď cihel. pl.1 m2, tl.60 cm, MVC</t>
  </si>
  <si>
    <t>1.PP - ubourání parapetu 1.11":1,5*0,7*0,54</t>
  </si>
  <si>
    <t>rozšíření otv. - okna:0,56*2*0,54+0,51*2*0,54</t>
  </si>
  <si>
    <t>0,45*1,5*0,54+0,53*0,6</t>
  </si>
  <si>
    <t>dveře:0,15*2*2</t>
  </si>
  <si>
    <t>1.NP - okno:0,45*1,62*0,48</t>
  </si>
  <si>
    <t>2.NP - okno:0,45*1,62*0,48</t>
  </si>
  <si>
    <t>971033621R00</t>
  </si>
  <si>
    <t>Vybourání otv. zeď cihel. pl.4 m2, tl.10 cm, MVC</t>
  </si>
  <si>
    <t>1.PP:1*2,2+0,97*2,2+1,2*2,2-0,8*2*2-0,6*2</t>
  </si>
  <si>
    <t>1.NP:0,9*2,7*2+1,48*2,7-0,6*2*2-0,8*2</t>
  </si>
  <si>
    <t>3.NP - sch.:2,7*1,2-0,8*2</t>
  </si>
  <si>
    <t>971033641R00</t>
  </si>
  <si>
    <t>Vybourání otv. zeď cihel. pl.4 m2, tl.30 cm, MVC</t>
  </si>
  <si>
    <t>2.NP - dveře:1*2,3*0,3</t>
  </si>
  <si>
    <t>3.NP - dveře:1*2,3*0,3+0,95*2,02*0,3</t>
  </si>
  <si>
    <t>971033651R00</t>
  </si>
  <si>
    <t>Vybourání otv. zeď cihel. pl.4 m2, tl.60 cm, MVC</t>
  </si>
  <si>
    <t>1.PP - dveře vnitřní:0,74*2,1*0,54+0,83*2,15*0,415</t>
  </si>
  <si>
    <t>0,9*2,15*0,46*2+1,1*2*0,69</t>
  </si>
  <si>
    <t>přízemí:0,9*2,4*0,5</t>
  </si>
  <si>
    <t>1.NP - dveře:0,9*2,02*0,5</t>
  </si>
  <si>
    <t>2.NP - okno:1,065*1,62*0,48</t>
  </si>
  <si>
    <t>dveře:0,95*2,02*0,46</t>
  </si>
  <si>
    <t>971042461R00</t>
  </si>
  <si>
    <t>Vybourání otvorů zdi betonové pl. 0,25 m2, tl.60cm</t>
  </si>
  <si>
    <t>V ZÁKL.:4</t>
  </si>
  <si>
    <t>973031325R00</t>
  </si>
  <si>
    <t>Vysekání kapes zeď cihel. MVC, pl. 0,1m2, hl. 30cm</t>
  </si>
  <si>
    <t>1.PP - osaz strop. nosníku:1</t>
  </si>
  <si>
    <t>1.NP - překlad:2</t>
  </si>
  <si>
    <t>2.NP - stropní nosníky:8</t>
  </si>
  <si>
    <t>974031664R00</t>
  </si>
  <si>
    <t>Vysekání rýh zeď cihelná vtah. nosníků 15 x 15 cm</t>
  </si>
  <si>
    <t>1PP. - pro OK 0.14:2,3*4</t>
  </si>
  <si>
    <t>OK 1.7:2,3*2</t>
  </si>
  <si>
    <t>OK 2.8:2,15*2</t>
  </si>
  <si>
    <t>974031666R00</t>
  </si>
  <si>
    <t>Vysekání rýh zeď cihelná vtah. nosníků 15 x 25 cm</t>
  </si>
  <si>
    <t>1PP. - překlady:0,9+1,15+1,5*2+2*2+1,8*2*2+1,5*2+1,1*2+1,4*2</t>
  </si>
  <si>
    <t>1NP. - překlady:1,2*2</t>
  </si>
  <si>
    <t>2.NP - překlady:1,2</t>
  </si>
  <si>
    <t>3.NP:1,2</t>
  </si>
  <si>
    <t>Podkroví:0,85*2</t>
  </si>
  <si>
    <t>974031668R00</t>
  </si>
  <si>
    <t>Vysekání rýh zeď cihelná vtah. nosníků 15 x 35 cm</t>
  </si>
  <si>
    <t>1.PP - překlady:1,3</t>
  </si>
  <si>
    <t>1.NP - překlady:3,6</t>
  </si>
  <si>
    <t>2.NP - překlady:3,6+1,4</t>
  </si>
  <si>
    <t>3.NP:1,2+3,6+1,4</t>
  </si>
  <si>
    <t>974031669R00</t>
  </si>
  <si>
    <t>Vysekání rýh zeď cihelná vtah. nosníků 15 x 45 cm</t>
  </si>
  <si>
    <t>1.PP - překlady:1,1+1,25+2,55</t>
  </si>
  <si>
    <t>1.NP - překlady:1,4*2</t>
  </si>
  <si>
    <t>2.NP - překlady:1,3*2+1,2</t>
  </si>
  <si>
    <t>975043111R00</t>
  </si>
  <si>
    <t>Jednořad.podchycení stropů do 3,5 m,do 750 kg/m</t>
  </si>
  <si>
    <t>1.PP :2,5*3</t>
  </si>
  <si>
    <t>1., 2., 3.NP - vyb. nosné zdi:4*2*3</t>
  </si>
  <si>
    <t>978011191R00</t>
  </si>
  <si>
    <t>Otlučení omítek vnitřních vápenných stropů do 100%</t>
  </si>
  <si>
    <t>1.PP:9,8+1,2+4,8+25,5+9,3+4+21+17</t>
  </si>
  <si>
    <t>978012191R00</t>
  </si>
  <si>
    <t>Otlučení omítek vnitřních rákosov.stropů do 100 %</t>
  </si>
  <si>
    <t>1.NP:3,5+3,7+9,2+5,8+1,2+4,2+13,8+3,1+1+4,7+14+8,8+18,6</t>
  </si>
  <si>
    <t>2.NP:3,7+9,2+5,8+1,2+4,2+13,8+3,1+1+4,8+14+8,8+18,6</t>
  </si>
  <si>
    <t>3.NP:3,8+9,8+4,6+1+5,5+14,8+3,3+1+4,8+12,4+7,4+17,4-1*(4,8+3,2+2,8)</t>
  </si>
  <si>
    <t>978013191R00</t>
  </si>
  <si>
    <t>Otlučení omítek vnitřních stěn v rozsahu do 100 %</t>
  </si>
  <si>
    <t>1.PP:2,4*(2*2+1,2+1,175+0,5+0,35+1,36*3+1,5+0,32+5,83+3,77+4,7+2,5)</t>
  </si>
  <si>
    <t>2,4*(2,1+1,3+4,15+1,77*2+2,74*2+4,03+2,6+1,5+3,35+2,96+3,82*2)</t>
  </si>
  <si>
    <t>2,4*(6,67*2+4,05*2+5,16*2)</t>
  </si>
  <si>
    <t>1.NP:2,6*(1,26*2+0,9+4,32*2+3,9*2+4,8*2-3,5+5*2+2,6*2+1,33*2+4,05*2+12,1*2)</t>
  </si>
  <si>
    <t>-2,6*(3,5+1,6)</t>
  </si>
  <si>
    <t>2.NP:2,6*(1,26*2+0,9+4,32*2+3,9*2+4,8*2-3,5+5*2+2,6*2+1,33*2+4,05*2+12,1*2)</t>
  </si>
  <si>
    <t>3.NP:2,3*(1,26*2+0,9+4,32*2+3,9*2+4,8*2-3,5+5*2+2,6*2+1,33*2+4,05*2+12,1*2)</t>
  </si>
  <si>
    <t>-2,6*(3,5+1,68)</t>
  </si>
  <si>
    <t>978015291R00</t>
  </si>
  <si>
    <t>Otlučení omítek vnějších MVC v složit.1-4 do 100 %</t>
  </si>
  <si>
    <t>plocha fasády:1,1+15+1,5+15+55+32+1,1+11</t>
  </si>
  <si>
    <t>8+50+38+5+10</t>
  </si>
  <si>
    <t>8+84+35</t>
  </si>
  <si>
    <t>opadaná část (40%):-369,7*0,4</t>
  </si>
  <si>
    <t>978059531R00</t>
  </si>
  <si>
    <t>Odsekání vnitřních obkladů stěn nad 2 m2</t>
  </si>
  <si>
    <t>sut.:8+10</t>
  </si>
  <si>
    <t>3,2*0,8</t>
  </si>
  <si>
    <t>"přízemí, 1.a 2.patro" :25</t>
  </si>
  <si>
    <t>978059631R00</t>
  </si>
  <si>
    <t>Odsekání vnějších obkladů stěn nad 2 m2</t>
  </si>
  <si>
    <t>"kabřinec" :9,25*0,85</t>
  </si>
  <si>
    <t>978071621R00</t>
  </si>
  <si>
    <t>Odsekání omítky a izol. desek nad 5 cm nad 1 m2</t>
  </si>
  <si>
    <t>odstranění KZS - 1.PP:7,74*2,3-1,2*1,5*2</t>
  </si>
  <si>
    <t>99</t>
  </si>
  <si>
    <t>Staveništní přesun hmot</t>
  </si>
  <si>
    <t>999281108R00</t>
  </si>
  <si>
    <t xml:space="preserve">Přesun hmot pro opravy a údržbu do výšky 12 m </t>
  </si>
  <si>
    <t>711</t>
  </si>
  <si>
    <t>Izolace proti vodě</t>
  </si>
  <si>
    <t>711111001RZ1</t>
  </si>
  <si>
    <t>Izolace proti vlhkosti vodor. nátěr ALP za studena 1x nátěr - včetně dodávky penetračního laku ALP</t>
  </si>
  <si>
    <t>Přístavba:2,6*5,7+3,55*1,2+2,1*4,85+10,15*9,3</t>
  </si>
  <si>
    <t>pův. objekt:0,74*4,45+0,75*0,9+3+1,26*0,98+5+14+25+21+17</t>
  </si>
  <si>
    <t>SCH.03:3,55*1,2+2,1*4,85+10,15*9,3</t>
  </si>
  <si>
    <t>711141559RY2</t>
  </si>
  <si>
    <t>Izolace proti vlhk. vodorovná pásy přitavením 1 vrstva - včetně dod. asf.pásu</t>
  </si>
  <si>
    <t>711112001RZ1</t>
  </si>
  <si>
    <t>Izolace proti vlhkosti svis. nátěr ALP, za studena 1x nátěr - včetně dodávky asfaltového laku</t>
  </si>
  <si>
    <t>2,4*(5,95+1,55+0,2)+2,7*(2,6+5,7+0,6)+2,2*(13,44+1,4*9,3)</t>
  </si>
  <si>
    <t>0,6*10,15+0,4*(4,15+2,3+7,7+13,3)+2,2*9,4</t>
  </si>
  <si>
    <t>711141559RT2</t>
  </si>
  <si>
    <t>Izolace proti vlhk. vodorovná pásy přitavením 2 vrstvy - materiál ve specifikaci</t>
  </si>
  <si>
    <t>711142559RT2</t>
  </si>
  <si>
    <t>Izolace proti vlhkosti svislá pásy přitavením 2 vrstvy - materiál ve specifikaci</t>
  </si>
  <si>
    <t>711491172RZ1</t>
  </si>
  <si>
    <t>Izolace tlaková, ochranná textilie, vodorovná včetně dodávky textilie 300g/m2</t>
  </si>
  <si>
    <t>P 02, 02' - ochrana HI - Přístavba:(2,8*6,1+3,55*1,2+2,1*4,85+10,15*9,3)</t>
  </si>
  <si>
    <t>pův. objekt:(0,74*4,45+0,75*0,9)</t>
  </si>
  <si>
    <t>711491271RZ1</t>
  </si>
  <si>
    <t>Izolace tlaková, podkladní textilie svislá včetně dodávky textilie 300g/m2</t>
  </si>
  <si>
    <t>0,4*(13,2+7,8)+0,6*(10,15+4,15+2,3)</t>
  </si>
  <si>
    <t>711823121RT2</t>
  </si>
  <si>
    <t>Montáž nopové fólie svisle včetně dodávky fólie</t>
  </si>
  <si>
    <t>711823129RT2</t>
  </si>
  <si>
    <t>Montáž ukončovací lišty k nopové fólii včetně dodávky lišty</t>
  </si>
  <si>
    <t>7,8+13,2+9,37+5,95+1,55+0,4+2,6+5,7+0,5+13,44+9,3+10,15+4,15+2,3</t>
  </si>
  <si>
    <t>628522691</t>
  </si>
  <si>
    <t>Pás modifikovaný asfalt, Al vložka atest střední radonové riziko</t>
  </si>
  <si>
    <t>2*213,8628*1,2</t>
  </si>
  <si>
    <t>2*138,472*1,2</t>
  </si>
  <si>
    <t>998711202R00</t>
  </si>
  <si>
    <t xml:space="preserve">Přesun hmot pro izolace proti vodě, výšky do 12 m </t>
  </si>
  <si>
    <t>712</t>
  </si>
  <si>
    <t>Živičné krytiny</t>
  </si>
  <si>
    <t>712370010RAC</t>
  </si>
  <si>
    <t>Povlaková krytina střech do 10°, termoplasty fólie z TPO/FPO, vč. lišt</t>
  </si>
  <si>
    <t>SCH.02:2,8*6+0,3*(6+2,6)</t>
  </si>
  <si>
    <t>712370010RAB</t>
  </si>
  <si>
    <t>Povlaková krytina střech do 10°, termoplasty fólie tl. 1,5 mm, vč. lišt</t>
  </si>
  <si>
    <t>SCH.03:3,55*1,2+2,1*4,85+10,15*9,3+0,3*(13,15+3,3+9*2)</t>
  </si>
  <si>
    <t>711491171RZ1</t>
  </si>
  <si>
    <t>Izolace tlaková, podkladní textilie, vodorovná včetně dodávky textilie 300g/m2</t>
  </si>
  <si>
    <t>712300832R00</t>
  </si>
  <si>
    <t>Odstranění povlakové krytiny střech do 10° 2vrstvé</t>
  </si>
  <si>
    <t>"střecha nad suterénem" :6,06*2,8</t>
  </si>
  <si>
    <t>"přístavba" :12,975*5,8</t>
  </si>
  <si>
    <t>998712202R00</t>
  </si>
  <si>
    <t xml:space="preserve">Přesun hmot pro povlakové krytiny, výšky do 12 m </t>
  </si>
  <si>
    <t>713</t>
  </si>
  <si>
    <t>Izolace tepelné</t>
  </si>
  <si>
    <t>713101122R00</t>
  </si>
  <si>
    <t>Odstr.tep.izol. stropů,volně,minerál tl.100-200 mm</t>
  </si>
  <si>
    <t>"přístavba - podhled (tl. 150 mm)" :1,1+6,2+14,3+15+15,3</t>
  </si>
  <si>
    <t>713121111R00</t>
  </si>
  <si>
    <t>Izolace tepelná podlah na sucho, jednovrstvá</t>
  </si>
  <si>
    <t>P 02, 02' - Přístavba:1,7+4+13,9+7,6+82,7</t>
  </si>
  <si>
    <t>P01 - pův. objekt:(4+1,3+4,9+78)</t>
  </si>
  <si>
    <t>P 03:88,9</t>
  </si>
  <si>
    <t>713134211RO4</t>
  </si>
  <si>
    <t>Montáž parozábrany na stěny s přelepením spojů vč. dod. parotěsné fólie</t>
  </si>
  <si>
    <t>P 07:33,9</t>
  </si>
  <si>
    <t>713141151R00</t>
  </si>
  <si>
    <t>Izolace tepelná střech kladená na sucho 1vrstvá</t>
  </si>
  <si>
    <t>SCH.02:2,8*6*2</t>
  </si>
  <si>
    <t>SCH.03:(3,55*1,2+2,1*4,85+10,15*9,3)*2</t>
  </si>
  <si>
    <t>713191100RT9</t>
  </si>
  <si>
    <t>Položení separační fólie včetně dodávky fólie</t>
  </si>
  <si>
    <t>28375705</t>
  </si>
  <si>
    <t>Deska izolační stabilizov. EPS 150  1000 x 500 mm</t>
  </si>
  <si>
    <t>P 02, 02' - Přístavba:0,08*(4+13,9)*1,05+0,16*(1,7+7,6+82,7)*1,05</t>
  </si>
  <si>
    <t>P01 - pův. objekt:(4+1,3+4,9+78)*0,16*1,05</t>
  </si>
  <si>
    <t>SCH 03:(3,55*1,2+2,1*4,85+10,15*9,3)*0,16*1,05</t>
  </si>
  <si>
    <t>631509071</t>
  </si>
  <si>
    <t>Kročejová iz. pro lehké plovoucí podl. , tl. 20 mm</t>
  </si>
  <si>
    <t>P 03:88,9*1,05</t>
  </si>
  <si>
    <t>P 05:176*1,05</t>
  </si>
  <si>
    <t>28375972</t>
  </si>
  <si>
    <t>Deska spádová EPS 150</t>
  </si>
  <si>
    <t>SCH.02:2,8*6*0,05*1,05</t>
  </si>
  <si>
    <t>SCH.03:(3,55*1,2+2,1*4,85+10,15*9,3)*0,12*1,05</t>
  </si>
  <si>
    <t>28376840</t>
  </si>
  <si>
    <t>Deska izolační PIR tl.  60 mm</t>
  </si>
  <si>
    <t>SCH.02:2,8*6*1,05</t>
  </si>
  <si>
    <t>998713202R00</t>
  </si>
  <si>
    <t xml:space="preserve">Přesun hmot pro izolace tepelné, výšky do 12 m </t>
  </si>
  <si>
    <t>720</t>
  </si>
  <si>
    <t>Zdravotechnická instalace</t>
  </si>
  <si>
    <t>720001</t>
  </si>
  <si>
    <t>D+M zdravotechnika - dle samostatného soupisu</t>
  </si>
  <si>
    <t>kpl</t>
  </si>
  <si>
    <t>720-2</t>
  </si>
  <si>
    <t>Odstr. pův. ZTI</t>
  </si>
  <si>
    <t>723</t>
  </si>
  <si>
    <t>Vnitřní plynovod</t>
  </si>
  <si>
    <t>723001x</t>
  </si>
  <si>
    <t>D+M vnitřní plynovod</t>
  </si>
  <si>
    <t>730</t>
  </si>
  <si>
    <t>Ústřední vytápění</t>
  </si>
  <si>
    <t>730001</t>
  </si>
  <si>
    <t>D+M vytápění</t>
  </si>
  <si>
    <t>762</t>
  </si>
  <si>
    <t>Konstrukce tesařské</t>
  </si>
  <si>
    <t>762341811R00</t>
  </si>
  <si>
    <t xml:space="preserve">Demontáž bednění střech rovných z prken hrubých 	</t>
  </si>
  <si>
    <t>"přístavba" 		:12,975*5,8</t>
  </si>
  <si>
    <t>762341911R00</t>
  </si>
  <si>
    <t>Vyřezání otvorů střech, v laťování pl. do 1 m2</t>
  </si>
  <si>
    <t>pro vikýř:2,5*2</t>
  </si>
  <si>
    <t>stř. okna:0,55*0,8*2+0,8*1,2*7+0,45*0,75</t>
  </si>
  <si>
    <t>762522811R00</t>
  </si>
  <si>
    <t>Demontáž podlah s polštáři z prken tl. do 32 mm</t>
  </si>
  <si>
    <t>3.NP:3,8+9,8+4,6+1+5,5+14,8+3,3+1+4,8+12,4+7,4+17,4</t>
  </si>
  <si>
    <t>762811811R00</t>
  </si>
  <si>
    <t>Demontáž záklopů z hrubých prken tl. do 3,2 cm</t>
  </si>
  <si>
    <t>půda:(4,875*12,435+1,35*4,25+3,06*3,05)</t>
  </si>
  <si>
    <t>762711830R00</t>
  </si>
  <si>
    <t>Demontáž vázaných konstrukcí hraněných do 288 cm2</t>
  </si>
  <si>
    <t>přístavba:12*5,8</t>
  </si>
  <si>
    <t>krov pro vikýř:3*2+2,5</t>
  </si>
  <si>
    <t>762911111R00</t>
  </si>
  <si>
    <t>Impregnace řeziva máčením</t>
  </si>
  <si>
    <t>dvojnásobná:(0,36*109,2+0,48*8,69+2)*2</t>
  </si>
  <si>
    <t>763614232RT6</t>
  </si>
  <si>
    <t>M.obl. a podlí z desek nad tl.18 mm, P+D, šroubov. vč. dodávky desky OSB ECO 3N tl. 25 mm</t>
  </si>
  <si>
    <t>P 05:47,2+42</t>
  </si>
  <si>
    <t>44,4+42,4</t>
  </si>
  <si>
    <t>762810110RAB</t>
  </si>
  <si>
    <t>Záklop z hrubých prken na sraz, impregnovaný prkna tloušťky 24 mm</t>
  </si>
  <si>
    <t>762313112R00</t>
  </si>
  <si>
    <t>Montáž svorníků, šroubů délky 300 mm</t>
  </si>
  <si>
    <t>3.NP - zesílení trámu:4*3</t>
  </si>
  <si>
    <t>309001290000</t>
  </si>
  <si>
    <t>Svorník  M16x220 mm</t>
  </si>
  <si>
    <t>pro KVH:3*4</t>
  </si>
  <si>
    <t>pro UPE:2*5</t>
  </si>
  <si>
    <t>762342202RTS</t>
  </si>
  <si>
    <t>Vnější distanční latě 60/80 včetně dodávky řeziva</t>
  </si>
  <si>
    <t>762342204RT4</t>
  </si>
  <si>
    <t>Montáž kontralatí přibitím včetně dodávky řeziva, latě 4/6 cm</t>
  </si>
  <si>
    <t>SCH.01.A:293,76</t>
  </si>
  <si>
    <t>762343101R00</t>
  </si>
  <si>
    <t>Montáž roštu pro tepelnou izolaci vč. dod. latě 40/80mm</t>
  </si>
  <si>
    <t>762342206RT4</t>
  </si>
  <si>
    <t>Montáž kontralatí na vruty, s těsnicí páskou včetně dodávky latí 4/6 cm</t>
  </si>
  <si>
    <t>762822110R00</t>
  </si>
  <si>
    <t>Montáž stropnic hraněných pl. do 144 cm2</t>
  </si>
  <si>
    <t>3.NP - zesílení stropu:3,2*2*3</t>
  </si>
  <si>
    <t>762332110RT4</t>
  </si>
  <si>
    <t>Montáž vázaných krovů pravidelných do 120 cm2 včetně dodávky řeziva</t>
  </si>
  <si>
    <t>P7 - kleštiny 40/140:2,6*42</t>
  </si>
  <si>
    <t>762332120RE2</t>
  </si>
  <si>
    <t>Montáž vázaných krovů pravidelných do 224 cm2 včetně dodávky řeziva, hranoly 10/14</t>
  </si>
  <si>
    <t>vikýř:1,615*4+2,5</t>
  </si>
  <si>
    <t>762395000R00</t>
  </si>
  <si>
    <t>Spojovací a ochranné prostředky pro střechy</t>
  </si>
  <si>
    <t>109,2*0,04*0,14+9*0,1*0,14</t>
  </si>
  <si>
    <t>762332120R00</t>
  </si>
  <si>
    <t>Montáž vázaných krovů pravidelných do 224 cm2</t>
  </si>
  <si>
    <t>sloupky + bačkory 3.NP:2,7*2+1*2</t>
  </si>
  <si>
    <t>60515805</t>
  </si>
  <si>
    <t>Hranol konstrukční masivní KVH NSi</t>
  </si>
  <si>
    <t>3.NP - zesílení stropu:19,2*0,04*0,18*1,1</t>
  </si>
  <si>
    <t>sloupy:0,14*0,14*2,7*2*1,1</t>
  </si>
  <si>
    <t>bačkory:0,14*0,2*1*2*1,1</t>
  </si>
  <si>
    <t>998762202R00</t>
  </si>
  <si>
    <t xml:space="preserve">Přesun hmot pro tesařské konstrukce, výšky do 12 m </t>
  </si>
  <si>
    <t>764</t>
  </si>
  <si>
    <t>Konstrukce klempířské</t>
  </si>
  <si>
    <t>764900050RA0</t>
  </si>
  <si>
    <t>Demontáž oplechování parapetů</t>
  </si>
  <si>
    <t>764900020RA0</t>
  </si>
  <si>
    <t>Demontáž oplechování zdí</t>
  </si>
  <si>
    <t>závětrní lišty, apod.:5,8*2+12,975+9,4</t>
  </si>
  <si>
    <t>764900035RA0</t>
  </si>
  <si>
    <t>Demontáž podokapních žlabů půlkruhových</t>
  </si>
  <si>
    <t>pod obložením domu:9,4</t>
  </si>
  <si>
    <t>764900040RA0</t>
  </si>
  <si>
    <t>Demontáž odpadních trub</t>
  </si>
  <si>
    <t>764001901</t>
  </si>
  <si>
    <t>Napojení klempířských konstrukcí na stávající délky spoje do 0,5 m</t>
  </si>
  <si>
    <t>764311300RAB</t>
  </si>
  <si>
    <t>Krytina střech z Al plechu vč. poj. vrstvy</t>
  </si>
  <si>
    <t>764352010RAB</t>
  </si>
  <si>
    <t>Žlab z Al plechu podokapní půlkruhový rš 330 mm</t>
  </si>
  <si>
    <t>K1:45</t>
  </si>
  <si>
    <t>K6:11</t>
  </si>
  <si>
    <t>764352010RAA</t>
  </si>
  <si>
    <t>Žlab z Al plechu podokapní půlkruhový pr. 110 mm</t>
  </si>
  <si>
    <t>K2:2,5</t>
  </si>
  <si>
    <t>K7:6</t>
  </si>
  <si>
    <t>764454010RAB</t>
  </si>
  <si>
    <t>Odpadní trouby z Al plechu kruhové průměru 100 mm</t>
  </si>
  <si>
    <t>K3:45</t>
  </si>
  <si>
    <t>K4:2</t>
  </si>
  <si>
    <t>K5:2</t>
  </si>
  <si>
    <t>K8:4</t>
  </si>
  <si>
    <t>764410310RAB</t>
  </si>
  <si>
    <t>Oplechování parapetů z Al plechu rš 330 mm</t>
  </si>
  <si>
    <t>K9:49,5</t>
  </si>
  <si>
    <t>764333300RAA</t>
  </si>
  <si>
    <t>Lemování zdí z Al plechu rš 150 mm</t>
  </si>
  <si>
    <t>K10:3,5</t>
  </si>
  <si>
    <t>764430310RAD</t>
  </si>
  <si>
    <t>Oplechování zdí z Al plechu rš 750 mm</t>
  </si>
  <si>
    <t>K11:32</t>
  </si>
  <si>
    <t>764333300RAB</t>
  </si>
  <si>
    <t>Lemování zdí z Al plechu rš 350 mm</t>
  </si>
  <si>
    <t>K12:13</t>
  </si>
  <si>
    <t>998764202R00</t>
  </si>
  <si>
    <t xml:space="preserve">Přesun hmot pro klempířské konstr., výšky do 12 m </t>
  </si>
  <si>
    <t>765</t>
  </si>
  <si>
    <t>Krytiny tvrdé</t>
  </si>
  <si>
    <t>765332810R00</t>
  </si>
  <si>
    <t>Demontáž betonové krytiny, na sucho, do suti</t>
  </si>
  <si>
    <t>stř. okna:0,8*1*2+1*1,5*7+0,7*1</t>
  </si>
  <si>
    <t>765799301R00</t>
  </si>
  <si>
    <t>Demontáž podstřešní fólie</t>
  </si>
  <si>
    <t>765131801</t>
  </si>
  <si>
    <t>Demontáž vláknocementové skládané krytiny obložení  stěn do suti vč.podkladného roštu</t>
  </si>
  <si>
    <t>9,3*8,54</t>
  </si>
  <si>
    <t>765799310RL2</t>
  </si>
  <si>
    <t>Montáž fólie na krokve přibitím podstřešní difúzní fólie</t>
  </si>
  <si>
    <t>765332611R00</t>
  </si>
  <si>
    <t>Tašky odvětrací</t>
  </si>
  <si>
    <t>soubor</t>
  </si>
  <si>
    <t>OS.2:8</t>
  </si>
  <si>
    <t>765312575R00</t>
  </si>
  <si>
    <t>Střešní lávka, rošt 400 x 250 mm</t>
  </si>
  <si>
    <t>OS.2:6</t>
  </si>
  <si>
    <t>998765202R00</t>
  </si>
  <si>
    <t xml:space="preserve">Přesun hmot pro krytiny tvrdé, výšky do 12 m </t>
  </si>
  <si>
    <t>766</t>
  </si>
  <si>
    <t>Konstrukce truhlářské</t>
  </si>
  <si>
    <t>766441811U00</t>
  </si>
  <si>
    <t>Demontáž parapetních desek dřevěných nebo plastových šířky do 30 cm délky do 1,0 m</t>
  </si>
  <si>
    <t>766690010RAB</t>
  </si>
  <si>
    <t>Desky parapetní aglomer. dodávka a montáž šířka 30 cm</t>
  </si>
  <si>
    <t>TR.1:14,7+9,1+10,7+9,9+1,1</t>
  </si>
  <si>
    <t>766231111R00</t>
  </si>
  <si>
    <t>Montáž stahovacích půdních schodů vč. dod. 700x1100 mm</t>
  </si>
  <si>
    <t>OS.1:1</t>
  </si>
  <si>
    <t>766-2</t>
  </si>
  <si>
    <t>OKNO JEDNOKŘÍDLÉ, 400x600mm</t>
  </si>
  <si>
    <t>F-0.1:1</t>
  </si>
  <si>
    <t>766-2a</t>
  </si>
  <si>
    <t>OKNO JEDNOKŘÍDLÉ, 650x600mm</t>
  </si>
  <si>
    <t>F-0.2:1</t>
  </si>
  <si>
    <t>766-2b</t>
  </si>
  <si>
    <t>OKNO JEDNOKŘÍDLÉ, 650x350mm</t>
  </si>
  <si>
    <t>F-0.3:1</t>
  </si>
  <si>
    <t>766-2c</t>
  </si>
  <si>
    <t>OKNO JEDNOKŘÍDLÉ, 1060x350mm</t>
  </si>
  <si>
    <t>F-0.4:1</t>
  </si>
  <si>
    <t>766-2d</t>
  </si>
  <si>
    <t>FRANCOUZSKÉ OKNO DVOUKŘÍDLÉ, 1500x2150mm</t>
  </si>
  <si>
    <t>F-0.5:1</t>
  </si>
  <si>
    <t>F-0.6:1</t>
  </si>
  <si>
    <t>F-0.7:1</t>
  </si>
  <si>
    <t>766-2e</t>
  </si>
  <si>
    <t>OKNO JEDNOKŘÍDLÉ, 1200x1500mm</t>
  </si>
  <si>
    <t>F-0.8:1</t>
  </si>
  <si>
    <t>F-0.9:1</t>
  </si>
  <si>
    <t>766-2f</t>
  </si>
  <si>
    <t>VCHODOVÉ DVEŘE JEDNOKŘÍDLÉ, 1170x2350mm</t>
  </si>
  <si>
    <t>F-0.10:1</t>
  </si>
  <si>
    <t>766-2g</t>
  </si>
  <si>
    <t>FRANCOUZSKÉ OKNO DVOUKŘÍDLÉ, 2000x2100mm</t>
  </si>
  <si>
    <t>F-0.11:1</t>
  </si>
  <si>
    <t>F-0.12:1</t>
  </si>
  <si>
    <t>F-0.13:1</t>
  </si>
  <si>
    <t>766-2h</t>
  </si>
  <si>
    <t>OKNO JEDNOKŘÍDLÉ, 1500x550mm</t>
  </si>
  <si>
    <t>F-0.14:1</t>
  </si>
  <si>
    <t>F-0.15:1</t>
  </si>
  <si>
    <t>766-2i</t>
  </si>
  <si>
    <t>VCHODOVÉ DVEŘE JEDNOKŘÍDLÉ, 1100x2280mm</t>
  </si>
  <si>
    <t>F-1.1:1</t>
  </si>
  <si>
    <t>766-2j</t>
  </si>
  <si>
    <t>OKNO JEDNOKŘÍDLÉ, 750x1550mm</t>
  </si>
  <si>
    <t>F-1.2:1</t>
  </si>
  <si>
    <t>F-2.1:1</t>
  </si>
  <si>
    <t>766-2k</t>
  </si>
  <si>
    <t>OKNO JEDNOKŘÍDLÉ, 450x670mm</t>
  </si>
  <si>
    <t>F-1.3:1</t>
  </si>
  <si>
    <t>F-2.2:1</t>
  </si>
  <si>
    <t>F-3.3:1</t>
  </si>
  <si>
    <t>766-2l</t>
  </si>
  <si>
    <t>OKNO JEDNOKŘÍDLÉ, 400x1600mm</t>
  </si>
  <si>
    <t>F-1.4:1</t>
  </si>
  <si>
    <t>F-2.3:1</t>
  </si>
  <si>
    <t>766-2m</t>
  </si>
  <si>
    <t>OKNO JEDNOKŘÍDLÉ, 1060x1620mm</t>
  </si>
  <si>
    <t>F-1.5:1</t>
  </si>
  <si>
    <t>F-1.6:1</t>
  </si>
  <si>
    <t>F-1.7:1</t>
  </si>
  <si>
    <t>F-1.8:1</t>
  </si>
  <si>
    <t>F-1.9:1</t>
  </si>
  <si>
    <t>F-2.4:1</t>
  </si>
  <si>
    <t>F-2.5:1</t>
  </si>
  <si>
    <t>F-2.6:1</t>
  </si>
  <si>
    <t>F-2.7:1</t>
  </si>
  <si>
    <t>F-2.8:1</t>
  </si>
  <si>
    <t>F-2.9:1</t>
  </si>
  <si>
    <t>F-2.10:1</t>
  </si>
  <si>
    <t>F-2.11:1</t>
  </si>
  <si>
    <t>766-2n</t>
  </si>
  <si>
    <t>OKNO JEDNOKŘÍDLÉ, 1060x1760mm</t>
  </si>
  <si>
    <t>F-1.10:1</t>
  </si>
  <si>
    <t>F-1.11:1</t>
  </si>
  <si>
    <t>766-2o</t>
  </si>
  <si>
    <t>OKNO JEDNOKŘÍDLÉ, 520x1350mm</t>
  </si>
  <si>
    <t>F-2.12:1</t>
  </si>
  <si>
    <t>766-2p</t>
  </si>
  <si>
    <t>OKNO JEDNOKŘÍDLÉ, 750x1060mm</t>
  </si>
  <si>
    <t>F-3.1:1</t>
  </si>
  <si>
    <t>F-3.2:1</t>
  </si>
  <si>
    <t>766-2q</t>
  </si>
  <si>
    <t>OKNO JEDNOKŘÍDLÉ, 400x1000mm</t>
  </si>
  <si>
    <t>F-3.4:1</t>
  </si>
  <si>
    <t>F-3.5:1</t>
  </si>
  <si>
    <t>766-2r</t>
  </si>
  <si>
    <t>OKNO JEDNOKŘÍDLÉ, 1040x1600mm</t>
  </si>
  <si>
    <t>F-3.6:1</t>
  </si>
  <si>
    <t>F-3.7:1</t>
  </si>
  <si>
    <t>766-2s</t>
  </si>
  <si>
    <t>OKNO JEDNOKŘÍDLÉ, 980x1450mm</t>
  </si>
  <si>
    <t>F-3.8:1</t>
  </si>
  <si>
    <t>F-3.9:1</t>
  </si>
  <si>
    <t>F-3.10:1</t>
  </si>
  <si>
    <t>766-2t</t>
  </si>
  <si>
    <t>OKNO JEDNOKŘÍDLÉ, 1060x1600mm</t>
  </si>
  <si>
    <t>F-3.11:1</t>
  </si>
  <si>
    <t>F-3.12:1</t>
  </si>
  <si>
    <t>766-2u</t>
  </si>
  <si>
    <t>OKNO JEDNOKŘÍDLÉ, 520x1080mm</t>
  </si>
  <si>
    <t>F-4.1:1</t>
  </si>
  <si>
    <t>F-4.2:1</t>
  </si>
  <si>
    <t>766620050RA0</t>
  </si>
  <si>
    <t>Okno střešní Velux 55 x 78 cm vč. lemování</t>
  </si>
  <si>
    <t>F-5.1:1</t>
  </si>
  <si>
    <t>F-5.8:1</t>
  </si>
  <si>
    <t>766620052RA0</t>
  </si>
  <si>
    <t>Okno střešní Velux 78 x 118 cm vč. lemování</t>
  </si>
  <si>
    <t>F-5.2:1</t>
  </si>
  <si>
    <t>F-5.3:1</t>
  </si>
  <si>
    <t>F-5.4:1</t>
  </si>
  <si>
    <t>F-5.5:1</t>
  </si>
  <si>
    <t>F-5.6:1</t>
  </si>
  <si>
    <t>F-5.7:1</t>
  </si>
  <si>
    <t>F-5.9:1</t>
  </si>
  <si>
    <t>766-3</t>
  </si>
  <si>
    <t>VÝLEZ STŘEŠNÍ, 450x730</t>
  </si>
  <si>
    <t>F-5.10:1</t>
  </si>
  <si>
    <t>766-4</t>
  </si>
  <si>
    <t>Dveře 1kř. 900x1970mm, plné EW30DP3</t>
  </si>
  <si>
    <t>766-4a</t>
  </si>
  <si>
    <t>Dveře 1kř. 700x1970mm, plné dle popisu v PD</t>
  </si>
  <si>
    <t>766-4b</t>
  </si>
  <si>
    <t>Dveře 1kř. 700x1970mm, částečně prosklené dle popisu v PD</t>
  </si>
  <si>
    <t>766-4c</t>
  </si>
  <si>
    <t>Dveře 1kř. 800x1970mm, částečně prosklené dle popisu v PD</t>
  </si>
  <si>
    <t>766-4d</t>
  </si>
  <si>
    <t>Dveře 1kř. 800x1970mm, plné dle popisu v PD</t>
  </si>
  <si>
    <t>766-4e</t>
  </si>
  <si>
    <t>Dveře 1kř. 800x1970mm, plné EW30DP3</t>
  </si>
  <si>
    <t>766-4f</t>
  </si>
  <si>
    <t>Dveře 1kř. 600x1970mm, plné dle popisu v PD</t>
  </si>
  <si>
    <t>766-4g</t>
  </si>
  <si>
    <t>Dveře 1kř. 700x1970mm, plné EW30DP3</t>
  </si>
  <si>
    <t>766-4h</t>
  </si>
  <si>
    <t>Dveře 1kř.plné atypické, 700 x 1700-1970mm</t>
  </si>
  <si>
    <t>D4.4:1</t>
  </si>
  <si>
    <t>766-5</t>
  </si>
  <si>
    <t>Kuchyňská linka 4,1bm, vč.integrovaných spotřebičů</t>
  </si>
  <si>
    <t>TR.2:1</t>
  </si>
  <si>
    <t>766-5a</t>
  </si>
  <si>
    <t>Kuchyňská linka 4,0bm, vč.integrovaných spotřebičů</t>
  </si>
  <si>
    <t>TR.3:1</t>
  </si>
  <si>
    <t>766-5b</t>
  </si>
  <si>
    <t>Kuchyňská linka 5,6bm, vč.integrovaných spotřebičů</t>
  </si>
  <si>
    <t>TR.4:1</t>
  </si>
  <si>
    <t>TR.5:1</t>
  </si>
  <si>
    <t>766-5c</t>
  </si>
  <si>
    <t>Kuchyňská linka 4,6bm, vč.integrovaných spotřebičů</t>
  </si>
  <si>
    <t>TR.6:1</t>
  </si>
  <si>
    <t>766-5d</t>
  </si>
  <si>
    <t>Kuchyňská linka 4,9bm, vč.integrovaných spotřebičů</t>
  </si>
  <si>
    <t>TR.7:1</t>
  </si>
  <si>
    <t>Kuchyňská linka 3,8bm, vč.integrovaných spotřebičů</t>
  </si>
  <si>
    <t>TR.8:1</t>
  </si>
  <si>
    <t>766-5e</t>
  </si>
  <si>
    <t>Kuchyňská linka 3,0bm, vč.integrovaných spotřebičů</t>
  </si>
  <si>
    <t>TR.9:1</t>
  </si>
  <si>
    <t>766-1</t>
  </si>
  <si>
    <t>Demontáž dř. sch. do 4.NP, vč. likvidace</t>
  </si>
  <si>
    <t>998766202R00</t>
  </si>
  <si>
    <t xml:space="preserve">Přesun hmot pro truhlářské konstr., výšky do 12 m </t>
  </si>
  <si>
    <t>767</t>
  </si>
  <si>
    <t>Konstrukce zámečnické</t>
  </si>
  <si>
    <t>767-1</t>
  </si>
  <si>
    <t>Madlo hlavního schodiště</t>
  </si>
  <si>
    <t>Z.1:22,8</t>
  </si>
  <si>
    <t>767-2</t>
  </si>
  <si>
    <t>Zábradlí hlavního schodiště</t>
  </si>
  <si>
    <t>Z.2:9,8</t>
  </si>
  <si>
    <t>Z.3:5,5</t>
  </si>
  <si>
    <t>767-3</t>
  </si>
  <si>
    <t>Markýza nad stupem 1,6x0,9m</t>
  </si>
  <si>
    <t>Z.8:1</t>
  </si>
  <si>
    <t>Z.9:1</t>
  </si>
  <si>
    <t>767990010RAD</t>
  </si>
  <si>
    <t>Atypické ocelové konstrukce 50 - 100 kg/kus</t>
  </si>
  <si>
    <t>kg</t>
  </si>
  <si>
    <t>1.PP - OK 0.14:2,34*4*12,8+3*4</t>
  </si>
  <si>
    <t>OK 1.7:2,3*2*12,8+3*2</t>
  </si>
  <si>
    <t>OK 2.8:2,15*2*12,8+3*2</t>
  </si>
  <si>
    <t>OK 3.6:2,15*12,8*2+3*2</t>
  </si>
  <si>
    <t>OK 3.7, 3.8:(8+1,5)*10,9</t>
  </si>
  <si>
    <t>OK 4.3 - 4.6:(2,8*3+5)*10,9</t>
  </si>
  <si>
    <t>L150/150/10 - pro osaz strop. panelů:23,1*(5,1+1,7+1,2+3,8*2)</t>
  </si>
  <si>
    <t>998767202R00</t>
  </si>
  <si>
    <t xml:space="preserve">Přesun hmot pro zámečnické konstr., výšky do 12 m </t>
  </si>
  <si>
    <t>771</t>
  </si>
  <si>
    <t>Podlahy z dlaždic a obklady</t>
  </si>
  <si>
    <t>771575109RT2</t>
  </si>
  <si>
    <t>Montáž podlah keram.,hladké, tmel, 30x30 cm lepidlo, spár. hmota</t>
  </si>
  <si>
    <t>1.PP:40,1</t>
  </si>
  <si>
    <t>3,6+3,7+6,2+4,4+2,3+4,6</t>
  </si>
  <si>
    <t>7,2+5,4+4,5+4,7</t>
  </si>
  <si>
    <t>1.NP:14,4</t>
  </si>
  <si>
    <t>3,3+1+9,1+4,1+1,7</t>
  </si>
  <si>
    <t>2.NP:3,9+3,9+1+9,1</t>
  </si>
  <si>
    <t>4,4+1,2+6,3+3,9</t>
  </si>
  <si>
    <t>3.NP:1,6</t>
  </si>
  <si>
    <t>3,4+3,8+1+7,6</t>
  </si>
  <si>
    <t>4,5+1,1+4,3+5,2</t>
  </si>
  <si>
    <t>podkr.:6,5</t>
  </si>
  <si>
    <t>4,5</t>
  </si>
  <si>
    <t>59764203</t>
  </si>
  <si>
    <t>Dlažba slinutá matná 300x300x9 mm</t>
  </si>
  <si>
    <t>197,5*1,05</t>
  </si>
  <si>
    <t>998771202R00</t>
  </si>
  <si>
    <t xml:space="preserve">Přesun hmot pro podlahy z dlaždic, výšky do 12 m </t>
  </si>
  <si>
    <t>773</t>
  </si>
  <si>
    <t>Podlahy teracové</t>
  </si>
  <si>
    <t>77390111</t>
  </si>
  <si>
    <t>Čištění a vyspravení povrchu litého teraca</t>
  </si>
  <si>
    <t>998773202R00</t>
  </si>
  <si>
    <t xml:space="preserve">Přesun hmot pro podlahy teracové, výšky do 12 m </t>
  </si>
  <si>
    <t>775</t>
  </si>
  <si>
    <t>Podlahy vlysové a parketové</t>
  </si>
  <si>
    <t>775540020RAK</t>
  </si>
  <si>
    <t>Podlahy lamelové - laminát, zámkový spoj tl. 8 mm, vč. podkladu</t>
  </si>
  <si>
    <t>1.PP:18,3+13,2+18,9+7,5</t>
  </si>
  <si>
    <t>21,3+5,4+10,5+9,9+9,1</t>
  </si>
  <si>
    <t>1.NP:18,8+9,6+9,6+9,2+8,1</t>
  </si>
  <si>
    <t>2.NP:17,2+12,1</t>
  </si>
  <si>
    <t>16+9+1,2</t>
  </si>
  <si>
    <t>3.NP:17,2+11,4</t>
  </si>
  <si>
    <t>16,6+9,7+1</t>
  </si>
  <si>
    <t>podkroví:6,8+17,2+15,6+16,9</t>
  </si>
  <si>
    <t>781</t>
  </si>
  <si>
    <t>Obklady keramické</t>
  </si>
  <si>
    <t>781475116RT1</t>
  </si>
  <si>
    <t>Obklad vnitřní stěn keramický, do tmele, 30x30 cm vč. lep. a spár. hm.</t>
  </si>
  <si>
    <t>1.PP - B2:2,35*(2,63*2+1,69*2+2,15*2+2,6*2)-0,7*2*2+0,35*(0,7+2*2)</t>
  </si>
  <si>
    <t>1.NP:2,4*(2,6*2+1,86*2+1,66*2+1,2*2)+0,6*(4,05+2,165)-0,7*2*2</t>
  </si>
  <si>
    <t>2.NP:2,4*(2,28*2+2,395*2+1,225*2+0,9*2+2,33*2+1,6*2)-0,7*2*3</t>
  </si>
  <si>
    <t>0,6*(4,05+2,165)</t>
  </si>
  <si>
    <t>3.NP:2,4*(2,355*2+2,28*2+1,2*2+0,9*2+2,465+1,5)+1,8*(2,15+1)</t>
  </si>
  <si>
    <t>1*(2,2+0,54)+0,6*(2,165+2)-0,7*2*3</t>
  </si>
  <si>
    <t>podkroví:2,3*2,73+1,6*1,87*2+0,8*1,95+0,6*(0,6+3)-0,7*2</t>
  </si>
  <si>
    <t>597813655</t>
  </si>
  <si>
    <t>Obkládačka mat</t>
  </si>
  <si>
    <t>225,991*1,05</t>
  </si>
  <si>
    <t>998781202R00</t>
  </si>
  <si>
    <t xml:space="preserve">Přesun hmot pro obklady keramické, výšky do 12 m </t>
  </si>
  <si>
    <t>781-1</t>
  </si>
  <si>
    <t>Revizní dvířka</t>
  </si>
  <si>
    <t>OS.5:8</t>
  </si>
  <si>
    <t>784</t>
  </si>
  <si>
    <t>Malby</t>
  </si>
  <si>
    <t>784450010RAB</t>
  </si>
  <si>
    <t>Malba z malíř. směsí jednobarevná s bílým stropem dvojnásobná v. penetrace</t>
  </si>
  <si>
    <t>67,3*2</t>
  </si>
  <si>
    <t>M21</t>
  </si>
  <si>
    <t>Elektromontáže</t>
  </si>
  <si>
    <t>21-M 001</t>
  </si>
  <si>
    <t>D+M elektroinstalace - dle samostatného soupisu</t>
  </si>
  <si>
    <t>M22</t>
  </si>
  <si>
    <t>Montáž sdělovací a zabezp. techniky</t>
  </si>
  <si>
    <t>220-1</t>
  </si>
  <si>
    <t>Zařízení autonomní detekce a signalizace</t>
  </si>
  <si>
    <t>OS.4:8</t>
  </si>
  <si>
    <t>M24</t>
  </si>
  <si>
    <t>Montáže vzduchotechnických zařízení</t>
  </si>
  <si>
    <t>24-M 001</t>
  </si>
  <si>
    <t>D+M VZT</t>
  </si>
  <si>
    <t>D96</t>
  </si>
  <si>
    <t>Přesuny suti a vybouraných hmot</t>
  </si>
  <si>
    <t>979011111R00</t>
  </si>
  <si>
    <t xml:space="preserve">Svislá doprava suti a vybour. hmot za 2.NP a 1.PP </t>
  </si>
  <si>
    <t>979011121R00</t>
  </si>
  <si>
    <t xml:space="preserve">Příplatek za každé další podlaží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</si>
  <si>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</si>
  <si>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</si>
  <si>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</si>
  <si>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</si>
  <si>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</si>
  <si>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</si>
  <si>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</si>
  <si>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</si>
  <si>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979999999R00</t>
  </si>
  <si>
    <t xml:space="preserve">Poplatek za skládku 10 % příměsí </t>
  </si>
  <si>
    <t>Zařízení staveniště</t>
  </si>
  <si>
    <t>Dokumentace skutečného provedení</t>
  </si>
  <si>
    <t>Geodetické zaměření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</si>
</sst>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"/>
    <numFmt numFmtId="165" formatCode="0.0"/>
    <numFmt numFmtId="166" formatCode="#,##0\ &quot;Kč&quot;"/>
    <numFmt numFmtId="167" formatCode="#,##0.00000"/>
  </numFmts>
  <fonts count="20" x14ac:knownFonts="1"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229">
    <xf numFmtId="0" fontId="0" fillId="0" borderId="0" xfId="0"/>
    <xf numFmtId="0" fontId="1" fillId="0" borderId="1" xfId="0" applyFont="1" applyBorder="1" applyAlignment="1">
      <alignment horizontal="centerContinuous" vertical="top"/>
    </xf>
    <xf numFmtId="0" fontId="2" fillId="0" borderId="1" xfId="0" applyFont="1" applyBorder="1" applyAlignment="1">
      <alignment horizontal="centerContinuous"/>
    </xf>
    <xf numFmtId="0" fontId="2" fillId="0" borderId="0" xfId="0" applyFont="1"/>
    <xf numFmtId="0" fontId="3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centerContinuous"/>
    </xf>
    <xf numFmtId="0" fontId="5" fillId="2" borderId="4" xfId="0" applyFont="1" applyFill="1" applyBorder="1" applyAlignment="1">
      <alignment horizontal="left"/>
    </xf>
    <xf numFmtId="0" fontId="4" fillId="0" borderId="5" xfId="0" applyFont="1" applyBorder="1"/>
    <xf numFmtId="49" fontId="4" fillId="0" borderId="6" xfId="0" applyNumberFormat="1" applyFont="1" applyBorder="1" applyAlignment="1">
      <alignment horizontal="left"/>
    </xf>
    <xf numFmtId="0" fontId="2" fillId="0" borderId="7" xfId="0" applyFont="1" applyBorder="1"/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4" fillId="0" borderId="11" xfId="0" applyFont="1" applyBorder="1" applyAlignment="1">
      <alignment horizontal="left"/>
    </xf>
    <xf numFmtId="0" fontId="3" fillId="0" borderId="7" xfId="0" applyFont="1" applyBorder="1"/>
    <xf numFmtId="49" fontId="4" fillId="0" borderId="11" xfId="0" applyNumberFormat="1" applyFont="1" applyBorder="1" applyAlignment="1">
      <alignment horizontal="left"/>
    </xf>
    <xf numFmtId="49" fontId="3" fillId="2" borderId="7" xfId="0" applyNumberFormat="1" applyFont="1" applyFill="1" applyBorder="1"/>
    <xf numFmtId="49" fontId="2" fillId="2" borderId="8" xfId="0" applyNumberFormat="1" applyFont="1" applyFill="1" applyBorder="1"/>
    <xf numFmtId="0" fontId="3" fillId="2" borderId="9" xfId="0" applyFont="1" applyFill="1" applyBorder="1"/>
    <xf numFmtId="0" fontId="2" fillId="2" borderId="9" xfId="0" applyFont="1" applyFill="1" applyBorder="1"/>
    <xf numFmtId="0" fontId="2" fillId="2" borderId="8" xfId="0" applyFont="1" applyFill="1" applyBorder="1"/>
    <xf numFmtId="0" fontId="4" fillId="0" borderId="10" xfId="0" applyFont="1" applyFill="1" applyBorder="1"/>
    <xf numFmtId="3" fontId="4" fillId="0" borderId="11" xfId="0" applyNumberFormat="1" applyFont="1" applyBorder="1" applyAlignment="1">
      <alignment horizontal="left"/>
    </xf>
    <xf numFmtId="0" fontId="2" fillId="0" borderId="0" xfId="0" applyFont="1" applyFill="1"/>
    <xf numFmtId="49" fontId="3" fillId="2" borderId="12" xfId="0" applyNumberFormat="1" applyFont="1" applyFill="1" applyBorder="1"/>
    <xf numFmtId="49" fontId="2" fillId="2" borderId="13" xfId="0" applyNumberFormat="1" applyFont="1" applyFill="1" applyBorder="1"/>
    <xf numFmtId="0" fontId="3" fillId="2" borderId="0" xfId="0" applyFont="1" applyFill="1" applyBorder="1"/>
    <xf numFmtId="0" fontId="2" fillId="2" borderId="0" xfId="0" applyFont="1" applyFill="1" applyBorder="1"/>
    <xf numFmtId="49" fontId="4" fillId="0" borderId="10" xfId="0" applyNumberFormat="1" applyFont="1" applyBorder="1" applyAlignment="1">
      <alignment horizontal="left"/>
    </xf>
    <xf numFmtId="0" fontId="4" fillId="0" borderId="14" xfId="0" applyFont="1" applyBorder="1"/>
    <xf numFmtId="0" fontId="4" fillId="0" borderId="10" xfId="0" applyNumberFormat="1" applyFont="1" applyBorder="1"/>
    <xf numFmtId="0" fontId="4" fillId="0" borderId="16" xfId="0" applyNumberFormat="1" applyFont="1" applyBorder="1" applyAlignment="1">
      <alignment horizontal="left"/>
    </xf>
    <xf numFmtId="0" fontId="2" fillId="0" borderId="0" xfId="0" applyNumberFormat="1" applyFont="1" applyBorder="1"/>
    <xf numFmtId="0" fontId="2" fillId="0" borderId="0" xfId="0" applyNumberFormat="1" applyFont="1"/>
    <xf numFmtId="0" fontId="4" fillId="0" borderId="16" xfId="0" applyFont="1" applyBorder="1" applyAlignment="1">
      <alignment horizontal="left"/>
    </xf>
    <xf numFmtId="0" fontId="2" fillId="0" borderId="0" xfId="0" applyFont="1" applyBorder="1"/>
    <xf numFmtId="0" fontId="4" fillId="0" borderId="10" xfId="0" applyFont="1" applyFill="1" applyBorder="1" applyAlignment="1"/>
    <xf numFmtId="0" fontId="4" fillId="0" borderId="16" xfId="0" applyFont="1" applyFill="1" applyBorder="1" applyAlignment="1"/>
    <xf numFmtId="0" fontId="2" fillId="0" borderId="0" xfId="0" applyFont="1" applyFill="1" applyBorder="1" applyAlignment="1"/>
    <xf numFmtId="0" fontId="4" fillId="0" borderId="10" xfId="0" applyFont="1" applyBorder="1" applyAlignment="1"/>
    <xf numFmtId="0" fontId="4" fillId="0" borderId="16" xfId="0" applyFont="1" applyBorder="1" applyAlignment="1"/>
    <xf numFmtId="3" fontId="2" fillId="0" borderId="0" xfId="0" applyNumberFormat="1" applyFont="1"/>
    <xf numFmtId="0" fontId="4" fillId="0" borderId="7" xfId="0" applyFont="1" applyBorder="1"/>
    <xf numFmtId="0" fontId="4" fillId="0" borderId="5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0" fontId="1" fillId="0" borderId="18" xfId="0" applyFont="1" applyBorder="1" applyAlignment="1">
      <alignment horizontal="centerContinuous" vertical="center"/>
    </xf>
    <xf numFmtId="0" fontId="6" fillId="0" borderId="19" xfId="0" applyFont="1" applyBorder="1" applyAlignment="1">
      <alignment horizontal="centerContinuous" vertical="center"/>
    </xf>
    <xf numFmtId="0" fontId="2" fillId="0" borderId="19" xfId="0" applyFont="1" applyBorder="1" applyAlignment="1">
      <alignment horizontal="centerContinuous" vertical="center"/>
    </xf>
    <xf numFmtId="0" fontId="2" fillId="0" borderId="20" xfId="0" applyFont="1" applyBorder="1" applyAlignment="1">
      <alignment horizontal="centerContinuous" vertical="center"/>
    </xf>
    <xf numFmtId="0" fontId="3" fillId="2" borderId="21" xfId="0" applyFont="1" applyFill="1" applyBorder="1" applyAlignment="1">
      <alignment horizontal="left"/>
    </xf>
    <xf numFmtId="0" fontId="2" fillId="2" borderId="22" xfId="0" applyFont="1" applyFill="1" applyBorder="1" applyAlignment="1">
      <alignment horizontal="left"/>
    </xf>
    <xf numFmtId="0" fontId="2" fillId="2" borderId="23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2" fillId="2" borderId="22" xfId="0" applyFont="1" applyFill="1" applyBorder="1" applyAlignment="1">
      <alignment horizontal="centerContinuous"/>
    </xf>
    <xf numFmtId="0" fontId="2" fillId="0" borderId="24" xfId="0" applyFont="1" applyBorder="1"/>
    <xf numFmtId="0" fontId="2" fillId="0" borderId="25" xfId="0" applyFont="1" applyBorder="1"/>
    <xf numFmtId="3" fontId="2" fillId="0" borderId="6" xfId="0" applyNumberFormat="1" applyFont="1" applyBorder="1"/>
    <xf numFmtId="3" fontId="2" fillId="0" borderId="4" xfId="0" applyNumberFormat="1" applyFont="1" applyBorder="1"/>
    <xf numFmtId="0" fontId="2" fillId="0" borderId="3" xfId="0" applyFont="1" applyBorder="1"/>
    <xf numFmtId="3" fontId="2" fillId="0" borderId="9" xfId="0" applyNumberFormat="1" applyFont="1" applyBorder="1"/>
    <xf numFmtId="0" fontId="2" fillId="0" borderId="8" xfId="0" applyFont="1" applyBorder="1"/>
    <xf numFmtId="0" fontId="2" fillId="0" borderId="26" xfId="0" applyFont="1" applyBorder="1"/>
    <xf numFmtId="0" fontId="2" fillId="0" borderId="25" xfId="0" applyFont="1" applyBorder="1" applyAlignment="1">
      <alignment shrinkToFit="1"/>
    </xf>
    <xf numFmtId="0" fontId="2" fillId="0" borderId="27" xfId="0" applyFont="1" applyBorder="1"/>
    <xf numFmtId="0" fontId="2" fillId="0" borderId="12" xfId="0" applyFont="1" applyBorder="1"/>
    <xf numFmtId="3" fontId="2" fillId="0" borderId="30" xfId="0" applyNumberFormat="1" applyFont="1" applyBorder="1"/>
    <xf numFmtId="0" fontId="2" fillId="0" borderId="28" xfId="0" applyFont="1" applyBorder="1"/>
    <xf numFmtId="3" fontId="2" fillId="0" borderId="31" xfId="0" applyNumberFormat="1" applyFont="1" applyBorder="1"/>
    <xf numFmtId="0" fontId="2" fillId="0" borderId="29" xfId="0" applyFont="1" applyBorder="1"/>
    <xf numFmtId="0" fontId="3" fillId="2" borderId="2" xfId="0" applyFont="1" applyFill="1" applyBorder="1"/>
    <xf numFmtId="0" fontId="3" fillId="2" borderId="4" xfId="0" applyFont="1" applyFill="1" applyBorder="1"/>
    <xf numFmtId="0" fontId="3" fillId="2" borderId="3" xfId="0" applyFont="1" applyFill="1" applyBorder="1"/>
    <xf numFmtId="0" fontId="3" fillId="2" borderId="32" xfId="0" applyFont="1" applyFill="1" applyBorder="1"/>
    <xf numFmtId="0" fontId="3" fillId="2" borderId="33" xfId="0" applyFont="1" applyFill="1" applyBorder="1"/>
    <xf numFmtId="0" fontId="2" fillId="0" borderId="13" xfId="0" applyFont="1" applyBorder="1"/>
    <xf numFmtId="0" fontId="2" fillId="0" borderId="34" xfId="0" applyFont="1" applyBorder="1"/>
    <xf numFmtId="0" fontId="2" fillId="0" borderId="35" xfId="0" applyFont="1" applyBorder="1"/>
    <xf numFmtId="0" fontId="2" fillId="0" borderId="0" xfId="0" applyFont="1" applyBorder="1" applyAlignment="1">
      <alignment horizontal="right"/>
    </xf>
    <xf numFmtId="164" fontId="2" fillId="0" borderId="0" xfId="0" applyNumberFormat="1" applyFont="1" applyBorder="1"/>
    <xf numFmtId="0" fontId="2" fillId="0" borderId="0" xfId="0" applyFont="1" applyFill="1" applyBorder="1"/>
    <xf numFmtId="0" fontId="2" fillId="0" borderId="36" xfId="0" applyFont="1" applyBorder="1"/>
    <xf numFmtId="0" fontId="2" fillId="0" borderId="37" xfId="0" applyFont="1" applyBorder="1"/>
    <xf numFmtId="0" fontId="2" fillId="0" borderId="38" xfId="0" applyFont="1" applyBorder="1"/>
    <xf numFmtId="0" fontId="2" fillId="0" borderId="39" xfId="0" applyFont="1" applyBorder="1"/>
    <xf numFmtId="165" fontId="2" fillId="0" borderId="40" xfId="0" applyNumberFormat="1" applyFont="1" applyBorder="1" applyAlignment="1">
      <alignment horizontal="right"/>
    </xf>
    <xf numFmtId="0" fontId="2" fillId="0" borderId="40" xfId="0" applyFont="1" applyBorder="1"/>
    <xf numFmtId="0" fontId="2" fillId="0" borderId="9" xfId="0" applyFont="1" applyBorder="1"/>
    <xf numFmtId="165" fontId="2" fillId="0" borderId="8" xfId="0" applyNumberFormat="1" applyFont="1" applyBorder="1" applyAlignment="1">
      <alignment horizontal="right"/>
    </xf>
    <xf numFmtId="0" fontId="6" fillId="2" borderId="28" xfId="0" applyFont="1" applyFill="1" applyBorder="1"/>
    <xf numFmtId="0" fontId="6" fillId="2" borderId="31" xfId="0" applyFont="1" applyFill="1" applyBorder="1"/>
    <xf numFmtId="0" fontId="6" fillId="2" borderId="29" xfId="0" applyFont="1" applyFill="1" applyBorder="1"/>
    <xf numFmtId="0" fontId="6" fillId="0" borderId="0" xfId="0" applyFont="1"/>
    <xf numFmtId="0" fontId="2" fillId="0" borderId="0" xfId="0" applyFont="1" applyAlignment="1"/>
    <xf numFmtId="0" fontId="2" fillId="0" borderId="0" xfId="0" applyFont="1" applyAlignment="1">
      <alignment vertical="justify"/>
    </xf>
    <xf numFmtId="0" fontId="3" fillId="0" borderId="45" xfId="1" applyFont="1" applyBorder="1"/>
    <xf numFmtId="0" fontId="2" fillId="0" borderId="45" xfId="1" applyFont="1" applyBorder="1"/>
    <xf numFmtId="0" fontId="2" fillId="0" borderId="45" xfId="1" applyFont="1" applyBorder="1" applyAlignment="1">
      <alignment horizontal="right"/>
    </xf>
    <xf numFmtId="0" fontId="2" fillId="0" borderId="46" xfId="1" applyFont="1" applyBorder="1"/>
    <xf numFmtId="0" fontId="2" fillId="0" borderId="45" xfId="0" applyNumberFormat="1" applyFont="1" applyBorder="1" applyAlignment="1">
      <alignment horizontal="left"/>
    </xf>
    <xf numFmtId="0" fontId="2" fillId="0" borderId="47" xfId="0" applyNumberFormat="1" applyFont="1" applyBorder="1"/>
    <xf numFmtId="0" fontId="3" fillId="0" borderId="50" xfId="1" applyFont="1" applyBorder="1"/>
    <xf numFmtId="0" fontId="2" fillId="0" borderId="50" xfId="1" applyFont="1" applyBorder="1"/>
    <xf numFmtId="0" fontId="2" fillId="0" borderId="50" xfId="1" applyFont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3" fillId="2" borderId="21" xfId="0" applyNumberFormat="1" applyFont="1" applyFill="1" applyBorder="1" applyAlignment="1">
      <alignment horizontal="center"/>
    </xf>
    <xf numFmtId="0" fontId="3" fillId="2" borderId="22" xfId="0" applyFont="1" applyFill="1" applyBorder="1" applyAlignment="1">
      <alignment horizontal="center"/>
    </xf>
    <xf numFmtId="0" fontId="3" fillId="2" borderId="23" xfId="0" applyFont="1" applyFill="1" applyBorder="1" applyAlignment="1">
      <alignment horizontal="center"/>
    </xf>
    <xf numFmtId="0" fontId="3" fillId="2" borderId="53" xfId="0" applyFont="1" applyFill="1" applyBorder="1" applyAlignment="1">
      <alignment horizontal="center"/>
    </xf>
    <xf numFmtId="0" fontId="3" fillId="2" borderId="54" xfId="0" applyFont="1" applyFill="1" applyBorder="1" applyAlignment="1">
      <alignment horizontal="center"/>
    </xf>
    <xf numFmtId="0" fontId="3" fillId="2" borderId="55" xfId="0" applyFont="1" applyFill="1" applyBorder="1" applyAlignment="1">
      <alignment horizontal="center"/>
    </xf>
    <xf numFmtId="0" fontId="4" fillId="0" borderId="0" xfId="0" applyFont="1" applyBorder="1"/>
    <xf numFmtId="3" fontId="2" fillId="0" borderId="35" xfId="0" applyNumberFormat="1" applyFont="1" applyBorder="1"/>
    <xf numFmtId="0" fontId="3" fillId="2" borderId="21" xfId="0" applyFont="1" applyFill="1" applyBorder="1"/>
    <xf numFmtId="0" fontId="3" fillId="2" borderId="22" xfId="0" applyFont="1" applyFill="1" applyBorder="1"/>
    <xf numFmtId="3" fontId="3" fillId="2" borderId="23" xfId="0" applyNumberFormat="1" applyFont="1" applyFill="1" applyBorder="1"/>
    <xf numFmtId="3" fontId="3" fillId="2" borderId="53" xfId="0" applyNumberFormat="1" applyFont="1" applyFill="1" applyBorder="1"/>
    <xf numFmtId="3" fontId="3" fillId="2" borderId="54" xfId="0" applyNumberFormat="1" applyFont="1" applyFill="1" applyBorder="1"/>
    <xf numFmtId="3" fontId="3" fillId="2" borderId="55" xfId="0" applyNumberFormat="1" applyFont="1" applyFill="1" applyBorder="1"/>
    <xf numFmtId="0" fontId="3" fillId="0" borderId="0" xfId="0" applyFont="1"/>
    <xf numFmtId="3" fontId="1" fillId="0" borderId="0" xfId="0" applyNumberFormat="1" applyFont="1" applyAlignment="1">
      <alignment horizontal="centerContinuous"/>
    </xf>
    <xf numFmtId="0" fontId="2" fillId="2" borderId="33" xfId="0" applyFont="1" applyFill="1" applyBorder="1"/>
    <xf numFmtId="0" fontId="3" fillId="2" borderId="58" xfId="0" applyFont="1" applyFill="1" applyBorder="1" applyAlignment="1">
      <alignment horizontal="right"/>
    </xf>
    <xf numFmtId="0" fontId="3" fillId="2" borderId="4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center"/>
    </xf>
    <xf numFmtId="4" fontId="5" fillId="2" borderId="4" xfId="0" applyNumberFormat="1" applyFont="1" applyFill="1" applyBorder="1" applyAlignment="1">
      <alignment horizontal="right"/>
    </xf>
    <xf numFmtId="4" fontId="5" fillId="2" borderId="33" xfId="0" applyNumberFormat="1" applyFont="1" applyFill="1" applyBorder="1" applyAlignment="1">
      <alignment horizontal="right"/>
    </xf>
    <xf numFmtId="0" fontId="2" fillId="0" borderId="17" xfId="0" applyFont="1" applyBorder="1"/>
    <xf numFmtId="3" fontId="2" fillId="0" borderId="26" xfId="0" applyNumberFormat="1" applyFont="1" applyBorder="1" applyAlignment="1">
      <alignment horizontal="right"/>
    </xf>
    <xf numFmtId="165" fontId="2" fillId="0" borderId="10" xfId="0" applyNumberFormat="1" applyFont="1" applyBorder="1" applyAlignment="1">
      <alignment horizontal="right"/>
    </xf>
    <xf numFmtId="3" fontId="2" fillId="0" borderId="36" xfId="0" applyNumberFormat="1" applyFont="1" applyBorder="1" applyAlignment="1">
      <alignment horizontal="right"/>
    </xf>
    <xf numFmtId="4" fontId="2" fillId="0" borderId="25" xfId="0" applyNumberFormat="1" applyFont="1" applyBorder="1" applyAlignment="1">
      <alignment horizontal="right"/>
    </xf>
    <xf numFmtId="3" fontId="2" fillId="0" borderId="17" xfId="0" applyNumberFormat="1" applyFont="1" applyBorder="1" applyAlignment="1">
      <alignment horizontal="right"/>
    </xf>
    <xf numFmtId="0" fontId="2" fillId="2" borderId="28" xfId="0" applyFont="1" applyFill="1" applyBorder="1"/>
    <xf numFmtId="0" fontId="3" fillId="2" borderId="31" xfId="0" applyFont="1" applyFill="1" applyBorder="1"/>
    <xf numFmtId="0" fontId="2" fillId="2" borderId="31" xfId="0" applyFont="1" applyFill="1" applyBorder="1"/>
    <xf numFmtId="4" fontId="2" fillId="2" borderId="42" xfId="0" applyNumberFormat="1" applyFont="1" applyFill="1" applyBorder="1"/>
    <xf numFmtId="4" fontId="2" fillId="2" borderId="28" xfId="0" applyNumberFormat="1" applyFont="1" applyFill="1" applyBorder="1"/>
    <xf numFmtId="4" fontId="2" fillId="2" borderId="31" xfId="0" applyNumberFormat="1" applyFont="1" applyFill="1" applyBorder="1"/>
    <xf numFmtId="3" fontId="4" fillId="0" borderId="0" xfId="0" applyNumberFormat="1" applyFont="1"/>
    <xf numFmtId="4" fontId="4" fillId="0" borderId="0" xfId="0" applyNumberFormat="1" applyFont="1"/>
    <xf numFmtId="4" fontId="2" fillId="0" borderId="0" xfId="0" applyNumberFormat="1" applyFont="1"/>
    <xf numFmtId="0" fontId="2" fillId="0" borderId="0" xfId="1" applyFont="1"/>
    <xf numFmtId="0" fontId="10" fillId="0" borderId="0" xfId="1" applyFont="1" applyAlignment="1">
      <alignment horizontal="centerContinuous"/>
    </xf>
    <xf numFmtId="0" fontId="11" fillId="0" borderId="0" xfId="1" applyFont="1" applyAlignment="1">
      <alignment horizontal="centerContinuous"/>
    </xf>
    <xf numFmtId="0" fontId="11" fillId="0" borderId="0" xfId="1" applyFont="1" applyAlignment="1">
      <alignment horizontal="right"/>
    </xf>
    <xf numFmtId="0" fontId="4" fillId="0" borderId="46" xfId="1" applyFont="1" applyBorder="1" applyAlignment="1">
      <alignment horizontal="right"/>
    </xf>
    <xf numFmtId="0" fontId="2" fillId="0" borderId="45" xfId="1" applyFont="1" applyBorder="1" applyAlignment="1">
      <alignment horizontal="left"/>
    </xf>
    <xf numFmtId="0" fontId="2" fillId="0" borderId="47" xfId="1" applyFont="1" applyBorder="1"/>
    <xf numFmtId="0" fontId="4" fillId="0" borderId="0" xfId="1" applyFont="1"/>
    <xf numFmtId="0" fontId="2" fillId="0" borderId="0" xfId="1" applyFont="1" applyAlignment="1">
      <alignment horizontal="right"/>
    </xf>
    <xf numFmtId="0" fontId="2" fillId="0" borderId="0" xfId="1" applyFont="1" applyAlignment="1"/>
    <xf numFmtId="49" fontId="4" fillId="2" borderId="10" xfId="1" applyNumberFormat="1" applyFont="1" applyFill="1" applyBorder="1"/>
    <xf numFmtId="0" fontId="4" fillId="2" borderId="8" xfId="1" applyFont="1" applyFill="1" applyBorder="1" applyAlignment="1">
      <alignment horizontal="center"/>
    </xf>
    <xf numFmtId="0" fontId="4" fillId="2" borderId="8" xfId="1" applyNumberFormat="1" applyFont="1" applyFill="1" applyBorder="1" applyAlignment="1">
      <alignment horizontal="center"/>
    </xf>
    <xf numFmtId="0" fontId="4" fillId="2" borderId="10" xfId="1" applyFont="1" applyFill="1" applyBorder="1" applyAlignment="1">
      <alignment horizontal="center"/>
    </xf>
    <xf numFmtId="0" fontId="7" fillId="2" borderId="10" xfId="1" applyFont="1" applyFill="1" applyBorder="1" applyAlignment="1">
      <alignment horizontal="center" wrapText="1"/>
    </xf>
    <xf numFmtId="0" fontId="3" fillId="0" borderId="56" xfId="1" applyFont="1" applyBorder="1" applyAlignment="1">
      <alignment horizontal="center"/>
    </xf>
    <xf numFmtId="49" fontId="3" fillId="0" borderId="56" xfId="1" applyNumberFormat="1" applyFont="1" applyBorder="1" applyAlignment="1">
      <alignment horizontal="left"/>
    </xf>
    <xf numFmtId="0" fontId="3" fillId="0" borderId="15" xfId="1" applyFont="1" applyBorder="1"/>
    <xf numFmtId="0" fontId="2" fillId="0" borderId="9" xfId="1" applyFont="1" applyBorder="1" applyAlignment="1">
      <alignment horizontal="center"/>
    </xf>
    <xf numFmtId="0" fontId="2" fillId="0" borderId="9" xfId="1" applyNumberFormat="1" applyFont="1" applyBorder="1" applyAlignment="1">
      <alignment horizontal="right"/>
    </xf>
    <xf numFmtId="0" fontId="2" fillId="0" borderId="9" xfId="1" applyNumberFormat="1" applyFont="1" applyBorder="1"/>
    <xf numFmtId="0" fontId="7" fillId="0" borderId="9" xfId="1" applyNumberFormat="1" applyFont="1" applyBorder="1"/>
    <xf numFmtId="0" fontId="7" fillId="0" borderId="8" xfId="1" applyNumberFormat="1" applyFont="1" applyBorder="1"/>
    <xf numFmtId="0" fontId="12" fillId="0" borderId="0" xfId="1" applyFont="1"/>
    <xf numFmtId="0" fontId="7" fillId="0" borderId="59" xfId="1" applyFont="1" applyBorder="1" applyAlignment="1">
      <alignment horizontal="center" vertical="top"/>
    </xf>
    <xf numFmtId="49" fontId="7" fillId="0" borderId="59" xfId="1" applyNumberFormat="1" applyFont="1" applyBorder="1" applyAlignment="1">
      <alignment horizontal="left" vertical="top"/>
    </xf>
    <xf numFmtId="0" fontId="7" fillId="0" borderId="59" xfId="1" applyFont="1" applyBorder="1" applyAlignment="1">
      <alignment vertical="top" wrapText="1"/>
    </xf>
    <xf numFmtId="49" fontId="7" fillId="0" borderId="59" xfId="1" applyNumberFormat="1" applyFont="1" applyBorder="1" applyAlignment="1">
      <alignment horizontal="center" shrinkToFit="1"/>
    </xf>
    <xf numFmtId="4" fontId="7" fillId="0" borderId="59" xfId="1" applyNumberFormat="1" applyFont="1" applyBorder="1" applyAlignment="1">
      <alignment horizontal="right"/>
    </xf>
    <xf numFmtId="4" fontId="7" fillId="0" borderId="59" xfId="1" applyNumberFormat="1" applyFont="1" applyBorder="1"/>
    <xf numFmtId="167" fontId="7" fillId="0" borderId="59" xfId="1" applyNumberFormat="1" applyFont="1" applyBorder="1"/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13" fillId="0" borderId="0" xfId="1" applyFont="1" applyAlignment="1">
      <alignment wrapText="1"/>
    </xf>
    <xf numFmtId="4" fontId="14" fillId="3" borderId="62" xfId="1" applyNumberFormat="1" applyFont="1" applyFill="1" applyBorder="1" applyAlignment="1">
      <alignment horizontal="right" wrapText="1"/>
    </xf>
    <xf numFmtId="0" fontId="14" fillId="3" borderId="34" xfId="1" applyFont="1" applyFill="1" applyBorder="1" applyAlignment="1">
      <alignment horizontal="left" wrapText="1"/>
    </xf>
    <xf numFmtId="0" fontId="14" fillId="0" borderId="0" xfId="0" applyFont="1" applyBorder="1" applyAlignment="1">
      <alignment horizontal="right"/>
    </xf>
    <xf numFmtId="0" fontId="2" fillId="0" borderId="0" xfId="1" applyFont="1" applyBorder="1"/>
    <xf numFmtId="0" fontId="2" fillId="0" borderId="13" xfId="1" applyFont="1" applyBorder="1"/>
    <xf numFmtId="0" fontId="2" fillId="2" borderId="10" xfId="1" applyFont="1" applyFill="1" applyBorder="1" applyAlignment="1">
      <alignment horizontal="center"/>
    </xf>
    <xf numFmtId="49" fontId="16" fillId="2" borderId="10" xfId="1" applyNumberFormat="1" applyFont="1" applyFill="1" applyBorder="1" applyAlignment="1">
      <alignment horizontal="left"/>
    </xf>
    <xf numFmtId="0" fontId="16" fillId="2" borderId="15" xfId="1" applyFont="1" applyFill="1" applyBorder="1"/>
    <xf numFmtId="0" fontId="2" fillId="2" borderId="9" xfId="1" applyFont="1" applyFill="1" applyBorder="1" applyAlignment="1">
      <alignment horizontal="center"/>
    </xf>
    <xf numFmtId="4" fontId="2" fillId="2" borderId="9" xfId="1" applyNumberFormat="1" applyFont="1" applyFill="1" applyBorder="1" applyAlignment="1">
      <alignment horizontal="right"/>
    </xf>
    <xf numFmtId="4" fontId="2" fillId="2" borderId="8" xfId="1" applyNumberFormat="1" applyFont="1" applyFill="1" applyBorder="1" applyAlignment="1">
      <alignment horizontal="right"/>
    </xf>
    <xf numFmtId="4" fontId="3" fillId="2" borderId="10" xfId="1" applyNumberFormat="1" applyFont="1" applyFill="1" applyBorder="1"/>
    <xf numFmtId="0" fontId="17" fillId="2" borderId="10" xfId="1" applyFont="1" applyFill="1" applyBorder="1"/>
    <xf numFmtId="167" fontId="17" fillId="2" borderId="10" xfId="1" applyNumberFormat="1" applyFont="1" applyFill="1" applyBorder="1"/>
    <xf numFmtId="3" fontId="2" fillId="0" borderId="0" xfId="1" applyNumberFormat="1" applyFont="1"/>
    <xf numFmtId="0" fontId="18" fillId="0" borderId="0" xfId="1" applyFont="1" applyAlignment="1"/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2" fillId="0" borderId="0" xfId="1" applyFont="1" applyBorder="1" applyAlignment="1">
      <alignment horizontal="right"/>
    </xf>
    <xf numFmtId="49" fontId="4" fillId="0" borderId="12" xfId="0" applyNumberFormat="1" applyFont="1" applyBorder="1"/>
    <xf numFmtId="3" fontId="2" fillId="0" borderId="13" xfId="0" applyNumberFormat="1" applyFont="1" applyBorder="1"/>
    <xf numFmtId="3" fontId="2" fillId="0" borderId="56" xfId="0" applyNumberFormat="1" applyFont="1" applyBorder="1"/>
    <xf numFmtId="3" fontId="2" fillId="0" borderId="57" xfId="0" applyNumberFormat="1" applyFont="1" applyBorder="1"/>
    <xf numFmtId="0" fontId="7" fillId="0" borderId="0" xfId="0" applyFont="1" applyAlignment="1">
      <alignment horizontal="left" vertical="top" wrapText="1"/>
    </xf>
    <xf numFmtId="0" fontId="4" fillId="0" borderId="10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4" fillId="0" borderId="10" xfId="0" applyFont="1" applyBorder="1" applyAlignment="1">
      <alignment horizontal="center"/>
    </xf>
    <xf numFmtId="0" fontId="2" fillId="0" borderId="28" xfId="0" applyFont="1" applyBorder="1" applyAlignment="1">
      <alignment horizontal="center" shrinkToFit="1"/>
    </xf>
    <xf numFmtId="0" fontId="2" fillId="0" borderId="29" xfId="0" applyFont="1" applyBorder="1" applyAlignment="1">
      <alignment horizontal="center" shrinkToFit="1"/>
    </xf>
    <xf numFmtId="166" fontId="2" fillId="0" borderId="15" xfId="0" applyNumberFormat="1" applyFont="1" applyBorder="1" applyAlignment="1">
      <alignment horizontal="right" indent="2"/>
    </xf>
    <xf numFmtId="166" fontId="2" fillId="0" borderId="16" xfId="0" applyNumberFormat="1" applyFont="1" applyBorder="1" applyAlignment="1">
      <alignment horizontal="right" indent="2"/>
    </xf>
    <xf numFmtId="166" fontId="6" fillId="2" borderId="41" xfId="0" applyNumberFormat="1" applyFont="1" applyFill="1" applyBorder="1" applyAlignment="1">
      <alignment horizontal="right" indent="2"/>
    </xf>
    <xf numFmtId="166" fontId="6" fillId="2" borderId="42" xfId="0" applyNumberFormat="1" applyFont="1" applyFill="1" applyBorder="1" applyAlignment="1">
      <alignment horizontal="right" indent="2"/>
    </xf>
    <xf numFmtId="0" fontId="2" fillId="0" borderId="0" xfId="0" applyFont="1" applyAlignment="1">
      <alignment horizontal="left" wrapText="1"/>
    </xf>
    <xf numFmtId="0" fontId="2" fillId="0" borderId="43" xfId="1" applyFont="1" applyBorder="1" applyAlignment="1">
      <alignment horizontal="center"/>
    </xf>
    <xf numFmtId="0" fontId="2" fillId="0" borderId="44" xfId="1" applyFont="1" applyBorder="1" applyAlignment="1">
      <alignment horizontal="center"/>
    </xf>
    <xf numFmtId="0" fontId="2" fillId="0" borderId="48" xfId="1" applyFont="1" applyBorder="1" applyAlignment="1">
      <alignment horizontal="center"/>
    </xf>
    <xf numFmtId="0" fontId="2" fillId="0" borderId="49" xfId="1" applyFont="1" applyBorder="1" applyAlignment="1">
      <alignment horizontal="center"/>
    </xf>
    <xf numFmtId="0" fontId="2" fillId="0" borderId="51" xfId="1" applyFont="1" applyBorder="1" applyAlignment="1">
      <alignment horizontal="left"/>
    </xf>
    <xf numFmtId="0" fontId="2" fillId="0" borderId="50" xfId="1" applyFont="1" applyBorder="1" applyAlignment="1">
      <alignment horizontal="left"/>
    </xf>
    <xf numFmtId="0" fontId="2" fillId="0" borderId="52" xfId="1" applyFont="1" applyBorder="1" applyAlignment="1">
      <alignment horizontal="left"/>
    </xf>
    <xf numFmtId="3" fontId="3" fillId="2" borderId="31" xfId="0" applyNumberFormat="1" applyFont="1" applyFill="1" applyBorder="1" applyAlignment="1">
      <alignment horizontal="right"/>
    </xf>
    <xf numFmtId="3" fontId="3" fillId="2" borderId="42" xfId="0" applyNumberFormat="1" applyFont="1" applyFill="1" applyBorder="1" applyAlignment="1">
      <alignment horizontal="right"/>
    </xf>
    <xf numFmtId="49" fontId="14" fillId="3" borderId="60" xfId="1" applyNumberFormat="1" applyFont="1" applyFill="1" applyBorder="1" applyAlignment="1">
      <alignment horizontal="left" wrapText="1"/>
    </xf>
    <xf numFmtId="49" fontId="15" fillId="0" borderId="61" xfId="0" applyNumberFormat="1" applyFont="1" applyBorder="1" applyAlignment="1">
      <alignment horizontal="left" wrapText="1"/>
    </xf>
    <xf numFmtId="0" fontId="9" fillId="0" borderId="0" xfId="1" applyFont="1" applyAlignment="1">
      <alignment horizontal="center"/>
    </xf>
    <xf numFmtId="49" fontId="2" fillId="0" borderId="48" xfId="1" applyNumberFormat="1" applyFont="1" applyBorder="1" applyAlignment="1">
      <alignment horizontal="center"/>
    </xf>
    <xf numFmtId="0" fontId="2" fillId="0" borderId="51" xfId="1" applyFont="1" applyBorder="1" applyAlignment="1">
      <alignment horizontal="center" shrinkToFit="1"/>
    </xf>
    <xf numFmtId="0" fontId="2" fillId="0" borderId="50" xfId="1" applyFont="1" applyBorder="1" applyAlignment="1">
      <alignment horizontal="center" shrinkToFit="1"/>
    </xf>
    <xf numFmtId="0" fontId="2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topLeftCell="A2" workbookViewId="0">
      <selection activeCell="G23" sqref="G23"/>
    </sheetView>
  </sheetViews>
  <sheetFormatPr defaultColWidth="9.140625" defaultRowHeight="12.75" x14ac:dyDescent="0.2"/>
  <cols>
    <col min="1" max="1" width="2" style="3" customWidth="1"/>
    <col min="2" max="2" width="15" style="3" customWidth="1"/>
    <col min="3" max="3" width="15.85546875" style="3" customWidth="1"/>
    <col min="4" max="4" width="14.5703125" style="3" customWidth="1"/>
    <col min="5" max="5" width="13.5703125" style="3" customWidth="1"/>
    <col min="6" max="6" width="16.5703125" style="3" customWidth="1"/>
    <col min="7" max="7" width="15.28515625" style="3" customWidth="1"/>
    <col min="8" max="16384" width="9.140625" style="3"/>
  </cols>
  <sheetData>
    <row r="1" spans="1:57" ht="24.75" customHeight="1" thickBot="1" x14ac:dyDescent="0.25">
      <c r="A1" s="1" t="s">
        <v>80</v>
      </c>
      <c r="B1" s="2"/>
      <c r="C1" s="2"/>
      <c r="D1" s="2"/>
      <c r="E1" s="2"/>
      <c r="F1" s="2"/>
      <c r="G1" s="2"/>
    </row>
    <row r="2" spans="1:57" ht="12.75" customHeight="1" x14ac:dyDescent="0.2">
      <c r="A2" s="4" t="s">
        <v>0</v>
      </c>
      <c r="B2" s="5"/>
      <c r="C2" s="6" t="str">
        <f>Rekapitulace!H1</f>
        <v>1am - 2</v>
      </c>
      <c r="D2" s="6" t="str">
        <f>Rekapitulace!G2</f>
        <v>Liberec - Americká - realizace - 2</v>
      </c>
      <c r="E2" s="5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0"/>
      <c r="F3" s="12"/>
      <c r="G3" s="13"/>
    </row>
    <row r="4" spans="1:57" ht="12" customHeight="1" x14ac:dyDescent="0.2">
      <c r="A4" s="14" t="s">
        <v>2</v>
      </c>
      <c r="B4" s="10"/>
      <c r="C4" s="11" t="s">
        <v>3</v>
      </c>
      <c r="D4" s="11"/>
      <c r="E4" s="10"/>
      <c r="F4" s="12" t="s">
        <v>4</v>
      </c>
      <c r="G4" s="15"/>
    </row>
    <row r="5" spans="1:57" ht="12.95" customHeight="1" x14ac:dyDescent="0.2">
      <c r="A5" s="16" t="s">
        <v>77</v>
      </c>
      <c r="B5" s="17"/>
      <c r="C5" s="18" t="s">
        <v>83</v>
      </c>
      <c r="D5" s="19"/>
      <c r="E5" s="20"/>
      <c r="F5" s="12" t="s">
        <v>6</v>
      </c>
      <c r="G5" s="13"/>
    </row>
    <row r="6" spans="1:57" ht="12.95" customHeight="1" x14ac:dyDescent="0.2">
      <c r="A6" s="14" t="s">
        <v>7</v>
      </c>
      <c r="B6" s="10"/>
      <c r="C6" s="11" t="s">
        <v>8</v>
      </c>
      <c r="D6" s="11"/>
      <c r="E6" s="10"/>
      <c r="F6" s="21" t="s">
        <v>9</v>
      </c>
      <c r="G6" s="22"/>
      <c r="O6" s="23"/>
    </row>
    <row r="7" spans="1:57" ht="12.95" customHeight="1" x14ac:dyDescent="0.2">
      <c r="A7" s="24" t="s">
        <v>82</v>
      </c>
      <c r="B7" s="25"/>
      <c r="C7" s="26" t="s">
        <v>83</v>
      </c>
      <c r="D7" s="27"/>
      <c r="E7" s="27"/>
      <c r="F7" s="28" t="s">
        <v>10</v>
      </c>
      <c r="G7" s="22">
        <f>IF(PocetMJ=0,,ROUND((F30+F32)/PocetMJ,1))</f>
        <v>0</v>
      </c>
    </row>
    <row r="8" spans="1:57" x14ac:dyDescent="0.2">
      <c r="A8" s="29" t="s">
        <v>11</v>
      </c>
      <c r="B8" s="12"/>
      <c r="C8" s="203"/>
      <c r="D8" s="203"/>
      <c r="E8" s="204"/>
      <c r="F8" s="30" t="s">
        <v>12</v>
      </c>
      <c r="G8" s="31"/>
      <c r="H8" s="32"/>
      <c r="I8" s="33"/>
    </row>
    <row r="9" spans="1:57" x14ac:dyDescent="0.2">
      <c r="A9" s="29" t="s">
        <v>13</v>
      </c>
      <c r="B9" s="12"/>
      <c r="C9" s="203">
        <f>Projektant</f>
        <v>0</v>
      </c>
      <c r="D9" s="203"/>
      <c r="E9" s="204"/>
      <c r="F9" s="12"/>
      <c r="G9" s="34"/>
      <c r="H9" s="35"/>
    </row>
    <row r="10" spans="1:57" x14ac:dyDescent="0.2">
      <c r="A10" s="29" t="s">
        <v>14</v>
      </c>
      <c r="B10" s="12"/>
      <c r="C10" s="203"/>
      <c r="D10" s="203"/>
      <c r="E10" s="203"/>
      <c r="F10" s="36"/>
      <c r="G10" s="37"/>
      <c r="H10" s="38"/>
    </row>
    <row r="11" spans="1:57" ht="13.5" customHeight="1" x14ac:dyDescent="0.2">
      <c r="A11" s="29" t="s">
        <v>15</v>
      </c>
      <c r="B11" s="12"/>
      <c r="C11" s="203"/>
      <c r="D11" s="203"/>
      <c r="E11" s="203"/>
      <c r="F11" s="39" t="s">
        <v>16</v>
      </c>
      <c r="G11" s="40" t="s">
        <v>82</v>
      </c>
      <c r="H11" s="35"/>
      <c r="BA11" s="41"/>
      <c r="BB11" s="41"/>
      <c r="BC11" s="41"/>
      <c r="BD11" s="41"/>
      <c r="BE11" s="41"/>
    </row>
    <row r="12" spans="1:57" ht="12.75" customHeight="1" x14ac:dyDescent="0.2">
      <c r="A12" s="42" t="s">
        <v>17</v>
      </c>
      <c r="B12" s="10"/>
      <c r="C12" s="205"/>
      <c r="D12" s="205"/>
      <c r="E12" s="205"/>
      <c r="F12" s="43" t="s">
        <v>18</v>
      </c>
      <c r="G12" s="44"/>
      <c r="H12" s="35"/>
    </row>
    <row r="13" spans="1:57" ht="28.5" customHeight="1" thickBot="1" x14ac:dyDescent="0.25">
      <c r="A13" s="45" t="s">
        <v>19</v>
      </c>
      <c r="B13" s="46"/>
      <c r="C13" s="46"/>
      <c r="D13" s="46"/>
      <c r="E13" s="47"/>
      <c r="F13" s="47"/>
      <c r="G13" s="48"/>
      <c r="H13" s="35"/>
    </row>
    <row r="14" spans="1:57" ht="17.25" customHeight="1" thickBot="1" x14ac:dyDescent="0.25">
      <c r="A14" s="49" t="s">
        <v>20</v>
      </c>
      <c r="B14" s="50"/>
      <c r="C14" s="51"/>
      <c r="D14" s="52" t="s">
        <v>21</v>
      </c>
      <c r="E14" s="53"/>
      <c r="F14" s="53"/>
      <c r="G14" s="51"/>
    </row>
    <row r="15" spans="1:57" ht="15.95" customHeight="1" x14ac:dyDescent="0.2">
      <c r="A15" s="54"/>
      <c r="B15" s="55" t="s">
        <v>22</v>
      </c>
      <c r="C15" s="56">
        <f>HSV</f>
        <v>0</v>
      </c>
      <c r="D15" s="63" t="s">
        <v>1394</v>
      </c>
      <c r="E15" s="57"/>
      <c r="F15" s="58"/>
      <c r="G15" s="56">
        <f>Rekapitulace!I44</f>
        <v>0</v>
      </c>
    </row>
    <row r="16" spans="1:57" ht="15.95" customHeight="1" x14ac:dyDescent="0.2">
      <c r="A16" s="54" t="s">
        <v>23</v>
      </c>
      <c r="B16" s="55" t="s">
        <v>24</v>
      </c>
      <c r="C16" s="56">
        <f>PSV</f>
        <v>0</v>
      </c>
      <c r="D16" s="63" t="s">
        <v>1395</v>
      </c>
      <c r="E16" s="59"/>
      <c r="F16" s="60"/>
      <c r="G16" s="56">
        <f>Rekapitulace!I45</f>
        <v>0</v>
      </c>
    </row>
    <row r="17" spans="1:7" ht="15.95" customHeight="1" x14ac:dyDescent="0.2">
      <c r="A17" s="54" t="s">
        <v>25</v>
      </c>
      <c r="B17" s="55" t="s">
        <v>26</v>
      </c>
      <c r="C17" s="56">
        <f>Mont</f>
        <v>0</v>
      </c>
      <c r="D17" s="63" t="s">
        <v>1396</v>
      </c>
      <c r="E17" s="59"/>
      <c r="F17" s="60"/>
      <c r="G17" s="56">
        <f>Rekapitulace!I46</f>
        <v>0</v>
      </c>
    </row>
    <row r="18" spans="1:7" ht="15.95" customHeight="1" x14ac:dyDescent="0.2">
      <c r="A18" s="61" t="s">
        <v>27</v>
      </c>
      <c r="B18" s="62" t="s">
        <v>28</v>
      </c>
      <c r="C18" s="56">
        <f>Dodavka</f>
        <v>0</v>
      </c>
      <c r="D18" s="9"/>
      <c r="E18" s="59"/>
      <c r="F18" s="60"/>
      <c r="G18" s="56"/>
    </row>
    <row r="19" spans="1:7" ht="15.95" customHeight="1" x14ac:dyDescent="0.2">
      <c r="A19" s="63" t="s">
        <v>29</v>
      </c>
      <c r="B19" s="55"/>
      <c r="C19" s="56">
        <f>SUM(C15:C18)</f>
        <v>0</v>
      </c>
      <c r="D19" s="9"/>
      <c r="E19" s="59"/>
      <c r="F19" s="60"/>
      <c r="G19" s="56"/>
    </row>
    <row r="20" spans="1:7" ht="15.95" customHeight="1" x14ac:dyDescent="0.2">
      <c r="A20" s="63"/>
      <c r="B20" s="55"/>
      <c r="C20" s="56"/>
      <c r="D20" s="9"/>
      <c r="E20" s="59"/>
      <c r="F20" s="60"/>
      <c r="G20" s="56"/>
    </row>
    <row r="21" spans="1:7" ht="15.95" customHeight="1" x14ac:dyDescent="0.2">
      <c r="A21" s="63" t="s">
        <v>30</v>
      </c>
      <c r="B21" s="55"/>
      <c r="C21" s="56">
        <f>HZS</f>
        <v>0</v>
      </c>
      <c r="D21" s="9"/>
      <c r="E21" s="59"/>
      <c r="F21" s="60"/>
      <c r="G21" s="56"/>
    </row>
    <row r="22" spans="1:7" ht="15.95" customHeight="1" x14ac:dyDescent="0.2">
      <c r="A22" s="64" t="s">
        <v>31</v>
      </c>
      <c r="B22" s="35"/>
      <c r="C22" s="56">
        <f>C19+C21</f>
        <v>0</v>
      </c>
      <c r="D22" s="9" t="s">
        <v>32</v>
      </c>
      <c r="E22" s="59"/>
      <c r="F22" s="60"/>
      <c r="G22" s="56">
        <v>0</v>
      </c>
    </row>
    <row r="23" spans="1:7" ht="15.95" customHeight="1" thickBot="1" x14ac:dyDescent="0.25">
      <c r="A23" s="206" t="s">
        <v>33</v>
      </c>
      <c r="B23" s="207"/>
      <c r="C23" s="65">
        <f>C22+G23</f>
        <v>0</v>
      </c>
      <c r="D23" s="66" t="s">
        <v>34</v>
      </c>
      <c r="E23" s="67"/>
      <c r="F23" s="68"/>
      <c r="G23" s="56">
        <f>SUM(G15:G22)</f>
        <v>0</v>
      </c>
    </row>
    <row r="24" spans="1:7" x14ac:dyDescent="0.2">
      <c r="A24" s="69" t="s">
        <v>35</v>
      </c>
      <c r="B24" s="70"/>
      <c r="C24" s="71"/>
      <c r="D24" s="70" t="s">
        <v>36</v>
      </c>
      <c r="E24" s="70"/>
      <c r="F24" s="72" t="s">
        <v>37</v>
      </c>
      <c r="G24" s="73"/>
    </row>
    <row r="25" spans="1:7" x14ac:dyDescent="0.2">
      <c r="A25" s="64" t="s">
        <v>38</v>
      </c>
      <c r="B25" s="35"/>
      <c r="C25" s="74"/>
      <c r="D25" s="35" t="s">
        <v>38</v>
      </c>
      <c r="F25" s="75" t="s">
        <v>38</v>
      </c>
      <c r="G25" s="76"/>
    </row>
    <row r="26" spans="1:7" ht="37.5" customHeight="1" x14ac:dyDescent="0.2">
      <c r="A26" s="64" t="s">
        <v>39</v>
      </c>
      <c r="B26" s="77"/>
      <c r="C26" s="74"/>
      <c r="D26" s="35" t="s">
        <v>39</v>
      </c>
      <c r="F26" s="75" t="s">
        <v>39</v>
      </c>
      <c r="G26" s="76"/>
    </row>
    <row r="27" spans="1:7" x14ac:dyDescent="0.2">
      <c r="A27" s="64"/>
      <c r="B27" s="78"/>
      <c r="C27" s="74"/>
      <c r="D27" s="35"/>
      <c r="F27" s="75"/>
      <c r="G27" s="76"/>
    </row>
    <row r="28" spans="1:7" x14ac:dyDescent="0.2">
      <c r="A28" s="64" t="s">
        <v>40</v>
      </c>
      <c r="B28" s="35"/>
      <c r="C28" s="74"/>
      <c r="D28" s="75" t="s">
        <v>41</v>
      </c>
      <c r="E28" s="74"/>
      <c r="F28" s="79" t="s">
        <v>41</v>
      </c>
      <c r="G28" s="76"/>
    </row>
    <row r="29" spans="1:7" ht="69" customHeight="1" x14ac:dyDescent="0.2">
      <c r="A29" s="64"/>
      <c r="B29" s="35"/>
      <c r="C29" s="80"/>
      <c r="D29" s="81"/>
      <c r="E29" s="80"/>
      <c r="F29" s="35"/>
      <c r="G29" s="76"/>
    </row>
    <row r="30" spans="1:7" x14ac:dyDescent="0.2">
      <c r="A30" s="82" t="s">
        <v>42</v>
      </c>
      <c r="B30" s="83"/>
      <c r="C30" s="84">
        <v>15</v>
      </c>
      <c r="D30" s="83" t="s">
        <v>43</v>
      </c>
      <c r="E30" s="85"/>
      <c r="F30" s="208">
        <f>C23-F32</f>
        <v>0</v>
      </c>
      <c r="G30" s="209"/>
    </row>
    <row r="31" spans="1:7" x14ac:dyDescent="0.2">
      <c r="A31" s="82" t="s">
        <v>44</v>
      </c>
      <c r="B31" s="83"/>
      <c r="C31" s="84">
        <f>SazbaDPH1</f>
        <v>15</v>
      </c>
      <c r="D31" s="83" t="s">
        <v>45</v>
      </c>
      <c r="E31" s="85"/>
      <c r="F31" s="208">
        <f>ROUND(PRODUCT(F30,C31/100),0)</f>
        <v>0</v>
      </c>
      <c r="G31" s="209"/>
    </row>
    <row r="32" spans="1:7" x14ac:dyDescent="0.2">
      <c r="A32" s="82" t="s">
        <v>42</v>
      </c>
      <c r="B32" s="83"/>
      <c r="C32" s="84">
        <v>0</v>
      </c>
      <c r="D32" s="83" t="s">
        <v>45</v>
      </c>
      <c r="E32" s="85"/>
      <c r="F32" s="208">
        <v>0</v>
      </c>
      <c r="G32" s="209"/>
    </row>
    <row r="33" spans="1:8" x14ac:dyDescent="0.2">
      <c r="A33" s="82" t="s">
        <v>44</v>
      </c>
      <c r="B33" s="86"/>
      <c r="C33" s="87">
        <f>SazbaDPH2</f>
        <v>0</v>
      </c>
      <c r="D33" s="83" t="s">
        <v>45</v>
      </c>
      <c r="E33" s="60"/>
      <c r="F33" s="208">
        <f>ROUND(PRODUCT(F32,C33/100),0)</f>
        <v>0</v>
      </c>
      <c r="G33" s="209"/>
    </row>
    <row r="34" spans="1:8" s="91" customFormat="1" ht="19.5" customHeight="1" thickBot="1" x14ac:dyDescent="0.3">
      <c r="A34" s="88" t="s">
        <v>46</v>
      </c>
      <c r="B34" s="89"/>
      <c r="C34" s="89"/>
      <c r="D34" s="89"/>
      <c r="E34" s="90"/>
      <c r="F34" s="210">
        <f>ROUND(SUM(F30:F33),0)</f>
        <v>0</v>
      </c>
      <c r="G34" s="211"/>
    </row>
    <row r="36" spans="1:8" x14ac:dyDescent="0.2">
      <c r="A36" s="92" t="s">
        <v>47</v>
      </c>
      <c r="B36" s="92"/>
      <c r="C36" s="92"/>
      <c r="D36" s="92"/>
      <c r="E36" s="92"/>
      <c r="F36" s="92"/>
      <c r="G36" s="92"/>
      <c r="H36" s="3" t="s">
        <v>5</v>
      </c>
    </row>
    <row r="37" spans="1:8" ht="14.25" customHeight="1" x14ac:dyDescent="0.2">
      <c r="A37" s="92"/>
      <c r="B37" s="202"/>
      <c r="C37" s="202"/>
      <c r="D37" s="202"/>
      <c r="E37" s="202"/>
      <c r="F37" s="202"/>
      <c r="G37" s="202"/>
      <c r="H37" s="3" t="s">
        <v>5</v>
      </c>
    </row>
    <row r="38" spans="1:8" ht="12.75" customHeight="1" x14ac:dyDescent="0.2">
      <c r="A38" s="93"/>
      <c r="B38" s="202"/>
      <c r="C38" s="202"/>
      <c r="D38" s="202"/>
      <c r="E38" s="202"/>
      <c r="F38" s="202"/>
      <c r="G38" s="202"/>
      <c r="H38" s="3" t="s">
        <v>5</v>
      </c>
    </row>
    <row r="39" spans="1:8" x14ac:dyDescent="0.2">
      <c r="A39" s="93"/>
      <c r="B39" s="202"/>
      <c r="C39" s="202"/>
      <c r="D39" s="202"/>
      <c r="E39" s="202"/>
      <c r="F39" s="202"/>
      <c r="G39" s="202"/>
      <c r="H39" s="3" t="s">
        <v>5</v>
      </c>
    </row>
    <row r="40" spans="1:8" x14ac:dyDescent="0.2">
      <c r="A40" s="93"/>
      <c r="B40" s="202"/>
      <c r="C40" s="202"/>
      <c r="D40" s="202"/>
      <c r="E40" s="202"/>
      <c r="F40" s="202"/>
      <c r="G40" s="202"/>
      <c r="H40" s="3" t="s">
        <v>5</v>
      </c>
    </row>
    <row r="41" spans="1:8" x14ac:dyDescent="0.2">
      <c r="A41" s="93"/>
      <c r="B41" s="202"/>
      <c r="C41" s="202"/>
      <c r="D41" s="202"/>
      <c r="E41" s="202"/>
      <c r="F41" s="202"/>
      <c r="G41" s="202"/>
      <c r="H41" s="3" t="s">
        <v>5</v>
      </c>
    </row>
    <row r="42" spans="1:8" x14ac:dyDescent="0.2">
      <c r="A42" s="93"/>
      <c r="B42" s="202"/>
      <c r="C42" s="202"/>
      <c r="D42" s="202"/>
      <c r="E42" s="202"/>
      <c r="F42" s="202"/>
      <c r="G42" s="202"/>
      <c r="H42" s="3" t="s">
        <v>5</v>
      </c>
    </row>
    <row r="43" spans="1:8" x14ac:dyDescent="0.2">
      <c r="A43" s="93"/>
      <c r="B43" s="202"/>
      <c r="C43" s="202"/>
      <c r="D43" s="202"/>
      <c r="E43" s="202"/>
      <c r="F43" s="202"/>
      <c r="G43" s="202"/>
      <c r="H43" s="3" t="s">
        <v>5</v>
      </c>
    </row>
    <row r="44" spans="1:8" x14ac:dyDescent="0.2">
      <c r="A44" s="93"/>
      <c r="B44" s="202"/>
      <c r="C44" s="202"/>
      <c r="D44" s="202"/>
      <c r="E44" s="202"/>
      <c r="F44" s="202"/>
      <c r="G44" s="202"/>
      <c r="H44" s="3" t="s">
        <v>5</v>
      </c>
    </row>
    <row r="45" spans="1:8" ht="0.75" customHeight="1" x14ac:dyDescent="0.2">
      <c r="A45" s="93"/>
      <c r="B45" s="202"/>
      <c r="C45" s="202"/>
      <c r="D45" s="202"/>
      <c r="E45" s="202"/>
      <c r="F45" s="202"/>
      <c r="G45" s="202"/>
      <c r="H45" s="3" t="s">
        <v>5</v>
      </c>
    </row>
    <row r="46" spans="1:8" x14ac:dyDescent="0.2">
      <c r="B46" s="212"/>
      <c r="C46" s="212"/>
      <c r="D46" s="212"/>
      <c r="E46" s="212"/>
      <c r="F46" s="212"/>
      <c r="G46" s="212"/>
    </row>
    <row r="47" spans="1:8" x14ac:dyDescent="0.2">
      <c r="B47" s="212"/>
      <c r="C47" s="212"/>
      <c r="D47" s="212"/>
      <c r="E47" s="212"/>
      <c r="F47" s="212"/>
      <c r="G47" s="212"/>
    </row>
    <row r="48" spans="1:8" x14ac:dyDescent="0.2">
      <c r="B48" s="212"/>
      <c r="C48" s="212"/>
      <c r="D48" s="212"/>
      <c r="E48" s="212"/>
      <c r="F48" s="212"/>
      <c r="G48" s="212"/>
    </row>
    <row r="49" spans="2:7" x14ac:dyDescent="0.2">
      <c r="B49" s="212"/>
      <c r="C49" s="212"/>
      <c r="D49" s="212"/>
      <c r="E49" s="212"/>
      <c r="F49" s="212"/>
      <c r="G49" s="212"/>
    </row>
    <row r="50" spans="2:7" x14ac:dyDescent="0.2">
      <c r="B50" s="212"/>
      <c r="C50" s="212"/>
      <c r="D50" s="212"/>
      <c r="E50" s="212"/>
      <c r="F50" s="212"/>
      <c r="G50" s="212"/>
    </row>
    <row r="51" spans="2:7" x14ac:dyDescent="0.2">
      <c r="B51" s="212"/>
      <c r="C51" s="212"/>
      <c r="D51" s="212"/>
      <c r="E51" s="212"/>
      <c r="F51" s="212"/>
      <c r="G51" s="212"/>
    </row>
    <row r="52" spans="2:7" x14ac:dyDescent="0.2">
      <c r="B52" s="212"/>
      <c r="C52" s="212"/>
      <c r="D52" s="212"/>
      <c r="E52" s="212"/>
      <c r="F52" s="212"/>
      <c r="G52" s="212"/>
    </row>
    <row r="53" spans="2:7" x14ac:dyDescent="0.2">
      <c r="B53" s="212"/>
      <c r="C53" s="212"/>
      <c r="D53" s="212"/>
      <c r="E53" s="212"/>
      <c r="F53" s="212"/>
      <c r="G53" s="212"/>
    </row>
    <row r="54" spans="2:7" x14ac:dyDescent="0.2">
      <c r="B54" s="212"/>
      <c r="C54" s="212"/>
      <c r="D54" s="212"/>
      <c r="E54" s="212"/>
      <c r="F54" s="212"/>
      <c r="G54" s="212"/>
    </row>
    <row r="55" spans="2:7" x14ac:dyDescent="0.2">
      <c r="B55" s="212"/>
      <c r="C55" s="212"/>
      <c r="D55" s="212"/>
      <c r="E55" s="212"/>
      <c r="F55" s="212"/>
      <c r="G55" s="212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</mergeCells>
  <pageMargins left="0.59055118110236227" right="0.39370078740157483" top="0.59055118110236227" bottom="0.59055118110236227" header="0.19685039370078741" footer="0.19685039370078741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98"/>
  <sheetViews>
    <sheetView workbookViewId="0">
      <selection activeCell="A44" sqref="A44:A46"/>
    </sheetView>
  </sheetViews>
  <sheetFormatPr defaultColWidth="9.140625" defaultRowHeight="12.75" x14ac:dyDescent="0.2"/>
  <cols>
    <col min="1" max="1" width="5.85546875" style="3" customWidth="1"/>
    <col min="2" max="2" width="6.140625" style="3" customWidth="1"/>
    <col min="3" max="3" width="11.42578125" style="3" customWidth="1"/>
    <col min="4" max="4" width="15.85546875" style="3" customWidth="1"/>
    <col min="5" max="5" width="11.28515625" style="3" customWidth="1"/>
    <col min="6" max="6" width="10.85546875" style="3" customWidth="1"/>
    <col min="7" max="7" width="11" style="3" customWidth="1"/>
    <col min="8" max="8" width="11.140625" style="3" customWidth="1"/>
    <col min="9" max="9" width="10.7109375" style="3" customWidth="1"/>
    <col min="10" max="16384" width="9.140625" style="3"/>
  </cols>
  <sheetData>
    <row r="1" spans="1:9" ht="13.5" thickTop="1" x14ac:dyDescent="0.2">
      <c r="A1" s="213" t="s">
        <v>48</v>
      </c>
      <c r="B1" s="214"/>
      <c r="C1" s="94" t="str">
        <f>CONCATENATE(cislostavby," ",nazevstavby)</f>
        <v>DP-LAm Liberec - Americká - realizace</v>
      </c>
      <c r="D1" s="95"/>
      <c r="E1" s="96"/>
      <c r="F1" s="95"/>
      <c r="G1" s="97" t="s">
        <v>49</v>
      </c>
      <c r="H1" s="98" t="s">
        <v>84</v>
      </c>
      <c r="I1" s="99"/>
    </row>
    <row r="2" spans="1:9" ht="13.5" thickBot="1" x14ac:dyDescent="0.25">
      <c r="A2" s="215" t="s">
        <v>50</v>
      </c>
      <c r="B2" s="216"/>
      <c r="C2" s="100" t="str">
        <f>CONCATENATE(cisloobjektu," ",nazevobjektu)</f>
        <v>1 Liberec - Americká - realizace</v>
      </c>
      <c r="D2" s="101"/>
      <c r="E2" s="102"/>
      <c r="F2" s="101"/>
      <c r="G2" s="217" t="s">
        <v>85</v>
      </c>
      <c r="H2" s="218"/>
      <c r="I2" s="219"/>
    </row>
    <row r="3" spans="1:9" ht="13.5" thickTop="1" x14ac:dyDescent="0.2">
      <c r="F3" s="35"/>
    </row>
    <row r="4" spans="1:9" ht="19.5" customHeight="1" x14ac:dyDescent="0.25">
      <c r="A4" s="103" t="s">
        <v>51</v>
      </c>
      <c r="B4" s="104"/>
      <c r="C4" s="104"/>
      <c r="D4" s="104"/>
      <c r="E4" s="105"/>
      <c r="F4" s="104"/>
      <c r="G4" s="104"/>
      <c r="H4" s="104"/>
      <c r="I4" s="104"/>
    </row>
    <row r="5" spans="1:9" ht="13.5" thickBot="1" x14ac:dyDescent="0.25"/>
    <row r="6" spans="1:9" s="35" customFormat="1" ht="13.5" thickBot="1" x14ac:dyDescent="0.25">
      <c r="A6" s="106"/>
      <c r="B6" s="107" t="s">
        <v>52</v>
      </c>
      <c r="C6" s="107"/>
      <c r="D6" s="108"/>
      <c r="E6" s="109" t="s">
        <v>53</v>
      </c>
      <c r="F6" s="110" t="s">
        <v>54</v>
      </c>
      <c r="G6" s="110" t="s">
        <v>55</v>
      </c>
      <c r="H6" s="110" t="s">
        <v>56</v>
      </c>
      <c r="I6" s="111" t="s">
        <v>30</v>
      </c>
    </row>
    <row r="7" spans="1:9" s="35" customFormat="1" x14ac:dyDescent="0.2">
      <c r="A7" s="198" t="str">
        <f>Položky!B7</f>
        <v>1</v>
      </c>
      <c r="B7" s="112" t="str">
        <f>Položky!C7</f>
        <v>Zemní práce</v>
      </c>
      <c r="D7" s="113"/>
      <c r="E7" s="199">
        <f>Položky!BC35</f>
        <v>0</v>
      </c>
      <c r="F7" s="200">
        <f>Položky!BD35</f>
        <v>0</v>
      </c>
      <c r="G7" s="200">
        <f>Položky!BE35</f>
        <v>0</v>
      </c>
      <c r="H7" s="200">
        <f>Položky!BF35</f>
        <v>0</v>
      </c>
      <c r="I7" s="201">
        <f>Položky!BG35</f>
        <v>0</v>
      </c>
    </row>
    <row r="8" spans="1:9" s="35" customFormat="1" x14ac:dyDescent="0.2">
      <c r="A8" s="198" t="str">
        <f>Položky!B36</f>
        <v>2</v>
      </c>
      <c r="B8" s="112" t="str">
        <f>Položky!C36</f>
        <v xml:space="preserve"> Zakládání</v>
      </c>
      <c r="D8" s="113"/>
      <c r="E8" s="199">
        <f>Položky!BC61</f>
        <v>0</v>
      </c>
      <c r="F8" s="200">
        <f>Položky!BD61</f>
        <v>0</v>
      </c>
      <c r="G8" s="200">
        <f>Položky!BE61</f>
        <v>0</v>
      </c>
      <c r="H8" s="200">
        <f>Položky!BF61</f>
        <v>0</v>
      </c>
      <c r="I8" s="201">
        <f>Položky!BG61</f>
        <v>0</v>
      </c>
    </row>
    <row r="9" spans="1:9" s="35" customFormat="1" x14ac:dyDescent="0.2">
      <c r="A9" s="198" t="str">
        <f>Položky!B62</f>
        <v>3</v>
      </c>
      <c r="B9" s="112" t="str">
        <f>Položky!C62</f>
        <v xml:space="preserve"> Svislé a kompletní konstrukce</v>
      </c>
      <c r="D9" s="113"/>
      <c r="E9" s="199">
        <f>Položky!BC250</f>
        <v>0</v>
      </c>
      <c r="F9" s="200">
        <f>Položky!BD250</f>
        <v>0</v>
      </c>
      <c r="G9" s="200">
        <f>Položky!BE250</f>
        <v>0</v>
      </c>
      <c r="H9" s="200">
        <f>Položky!BF250</f>
        <v>0</v>
      </c>
      <c r="I9" s="201">
        <f>Položky!BG250</f>
        <v>0</v>
      </c>
    </row>
    <row r="10" spans="1:9" s="35" customFormat="1" x14ac:dyDescent="0.2">
      <c r="A10" s="198" t="str">
        <f>Položky!B251</f>
        <v>4</v>
      </c>
      <c r="B10" s="112" t="str">
        <f>Položky!C251</f>
        <v>Vodorovné konstrukce</v>
      </c>
      <c r="D10" s="113"/>
      <c r="E10" s="199">
        <f>Položky!BC272</f>
        <v>0</v>
      </c>
      <c r="F10" s="200">
        <f>Položky!BD272</f>
        <v>0</v>
      </c>
      <c r="G10" s="200">
        <f>Položky!BE272</f>
        <v>0</v>
      </c>
      <c r="H10" s="200">
        <f>Položky!BF272</f>
        <v>0</v>
      </c>
      <c r="I10" s="201">
        <f>Položky!BG272</f>
        <v>0</v>
      </c>
    </row>
    <row r="11" spans="1:9" s="35" customFormat="1" x14ac:dyDescent="0.2">
      <c r="A11" s="198" t="str">
        <f>Položky!B273</f>
        <v>6</v>
      </c>
      <c r="B11" s="112" t="str">
        <f>Položky!C273</f>
        <v>Úpravy povrchu, podlahy</v>
      </c>
      <c r="D11" s="113"/>
      <c r="E11" s="199">
        <f>Položky!BC365</f>
        <v>0</v>
      </c>
      <c r="F11" s="200">
        <f>Položky!BD365</f>
        <v>0</v>
      </c>
      <c r="G11" s="200">
        <f>Položky!BE365</f>
        <v>0</v>
      </c>
      <c r="H11" s="200">
        <f>Položky!BF365</f>
        <v>0</v>
      </c>
      <c r="I11" s="201">
        <f>Položky!BG365</f>
        <v>0</v>
      </c>
    </row>
    <row r="12" spans="1:9" s="35" customFormat="1" x14ac:dyDescent="0.2">
      <c r="A12" s="198" t="str">
        <f>Položky!B366</f>
        <v>63</v>
      </c>
      <c r="B12" s="112" t="str">
        <f>Položky!C366</f>
        <v>Podlahy a podlahové konstrukce</v>
      </c>
      <c r="D12" s="113"/>
      <c r="E12" s="199">
        <f>Položky!BC386</f>
        <v>0</v>
      </c>
      <c r="F12" s="200">
        <f>Položky!BD386</f>
        <v>0</v>
      </c>
      <c r="G12" s="200">
        <f>Položky!BE386</f>
        <v>0</v>
      </c>
      <c r="H12" s="200">
        <f>Položky!BF386</f>
        <v>0</v>
      </c>
      <c r="I12" s="201">
        <f>Položky!BG386</f>
        <v>0</v>
      </c>
    </row>
    <row r="13" spans="1:9" s="35" customFormat="1" x14ac:dyDescent="0.2">
      <c r="A13" s="198" t="str">
        <f>Položky!B387</f>
        <v>64</v>
      </c>
      <c r="B13" s="112" t="str">
        <f>Položky!C387</f>
        <v>Výplně otvorů</v>
      </c>
      <c r="D13" s="113"/>
      <c r="E13" s="199">
        <f>Položky!BC450</f>
        <v>0</v>
      </c>
      <c r="F13" s="200">
        <f>Položky!BD450</f>
        <v>0</v>
      </c>
      <c r="G13" s="200">
        <f>Položky!BE450</f>
        <v>0</v>
      </c>
      <c r="H13" s="200">
        <f>Položky!BF450</f>
        <v>0</v>
      </c>
      <c r="I13" s="201">
        <f>Položky!BG450</f>
        <v>0</v>
      </c>
    </row>
    <row r="14" spans="1:9" s="35" customFormat="1" x14ac:dyDescent="0.2">
      <c r="A14" s="198" t="str">
        <f>Položky!B451</f>
        <v>94</v>
      </c>
      <c r="B14" s="112" t="str">
        <f>Položky!C451</f>
        <v>Lešení a stavební výtahy</v>
      </c>
      <c r="D14" s="113"/>
      <c r="E14" s="199">
        <f>Položky!BC470</f>
        <v>0</v>
      </c>
      <c r="F14" s="200">
        <f>Položky!BD470</f>
        <v>0</v>
      </c>
      <c r="G14" s="200">
        <f>Položky!BE470</f>
        <v>0</v>
      </c>
      <c r="H14" s="200">
        <f>Položky!BF470</f>
        <v>0</v>
      </c>
      <c r="I14" s="201">
        <f>Položky!BG470</f>
        <v>0</v>
      </c>
    </row>
    <row r="15" spans="1:9" s="35" customFormat="1" x14ac:dyDescent="0.2">
      <c r="A15" s="198" t="str">
        <f>Položky!B471</f>
        <v>95</v>
      </c>
      <c r="B15" s="112" t="str">
        <f>Položky!C471</f>
        <v>Dokončovací konstrukce na pozemních stavbách</v>
      </c>
      <c r="D15" s="113"/>
      <c r="E15" s="199">
        <f>Položky!BC475</f>
        <v>0</v>
      </c>
      <c r="F15" s="200">
        <f>Položky!BD475</f>
        <v>0</v>
      </c>
      <c r="G15" s="200">
        <f>Položky!BE475</f>
        <v>0</v>
      </c>
      <c r="H15" s="200">
        <f>Položky!BF475</f>
        <v>0</v>
      </c>
      <c r="I15" s="201">
        <f>Položky!BG475</f>
        <v>0</v>
      </c>
    </row>
    <row r="16" spans="1:9" s="35" customFormat="1" x14ac:dyDescent="0.2">
      <c r="A16" s="198" t="str">
        <f>Položky!B476</f>
        <v>96</v>
      </c>
      <c r="B16" s="112" t="str">
        <f>Položky!C476</f>
        <v>Bourání konstrukcí</v>
      </c>
      <c r="D16" s="113"/>
      <c r="E16" s="199">
        <f>Položky!BC555</f>
        <v>0</v>
      </c>
      <c r="F16" s="200">
        <f>Položky!BD555</f>
        <v>0</v>
      </c>
      <c r="G16" s="200">
        <f>Položky!BE555</f>
        <v>0</v>
      </c>
      <c r="H16" s="200">
        <f>Položky!BF555</f>
        <v>0</v>
      </c>
      <c r="I16" s="201">
        <f>Položky!BG555</f>
        <v>0</v>
      </c>
    </row>
    <row r="17" spans="1:9" s="35" customFormat="1" x14ac:dyDescent="0.2">
      <c r="A17" s="198" t="str">
        <f>Položky!B556</f>
        <v>97</v>
      </c>
      <c r="B17" s="112" t="str">
        <f>Položky!C556</f>
        <v>Prorážení otvorů</v>
      </c>
      <c r="D17" s="113"/>
      <c r="E17" s="199">
        <f>Položky!BC644</f>
        <v>0</v>
      </c>
      <c r="F17" s="200">
        <f>Položky!BD644</f>
        <v>0</v>
      </c>
      <c r="G17" s="200">
        <f>Položky!BE644</f>
        <v>0</v>
      </c>
      <c r="H17" s="200">
        <f>Položky!BF644</f>
        <v>0</v>
      </c>
      <c r="I17" s="201">
        <f>Položky!BG644</f>
        <v>0</v>
      </c>
    </row>
    <row r="18" spans="1:9" s="35" customFormat="1" x14ac:dyDescent="0.2">
      <c r="A18" s="198" t="str">
        <f>Položky!B645</f>
        <v>99</v>
      </c>
      <c r="B18" s="112" t="str">
        <f>Položky!C645</f>
        <v>Staveništní přesun hmot</v>
      </c>
      <c r="D18" s="113"/>
      <c r="E18" s="199">
        <f>Položky!BC647</f>
        <v>0</v>
      </c>
      <c r="F18" s="200">
        <f>Položky!BD647</f>
        <v>0</v>
      </c>
      <c r="G18" s="200">
        <f>Položky!BE647</f>
        <v>0</v>
      </c>
      <c r="H18" s="200">
        <f>Položky!BF647</f>
        <v>0</v>
      </c>
      <c r="I18" s="201">
        <f>Položky!BG647</f>
        <v>0</v>
      </c>
    </row>
    <row r="19" spans="1:9" s="35" customFormat="1" x14ac:dyDescent="0.2">
      <c r="A19" s="198" t="str">
        <f>Položky!B648</f>
        <v>711</v>
      </c>
      <c r="B19" s="112" t="str">
        <f>Položky!C648</f>
        <v>Izolace proti vodě</v>
      </c>
      <c r="D19" s="113"/>
      <c r="E19" s="199">
        <f>Položky!BC681</f>
        <v>0</v>
      </c>
      <c r="F19" s="200">
        <f>Položky!BD681</f>
        <v>0</v>
      </c>
      <c r="G19" s="200">
        <f>Položky!BE681</f>
        <v>0</v>
      </c>
      <c r="H19" s="200">
        <f>Položky!BF681</f>
        <v>0</v>
      </c>
      <c r="I19" s="201">
        <f>Položky!BG681</f>
        <v>0</v>
      </c>
    </row>
    <row r="20" spans="1:9" s="35" customFormat="1" x14ac:dyDescent="0.2">
      <c r="A20" s="198" t="str">
        <f>Položky!B682</f>
        <v>712</v>
      </c>
      <c r="B20" s="112" t="str">
        <f>Položky!C682</f>
        <v>Živičné krytiny</v>
      </c>
      <c r="D20" s="113"/>
      <c r="E20" s="199">
        <f>Položky!BC693</f>
        <v>0</v>
      </c>
      <c r="F20" s="200">
        <f>Položky!BD693</f>
        <v>0</v>
      </c>
      <c r="G20" s="200">
        <f>Položky!BE693</f>
        <v>0</v>
      </c>
      <c r="H20" s="200">
        <f>Položky!BF693</f>
        <v>0</v>
      </c>
      <c r="I20" s="201">
        <f>Položky!BG693</f>
        <v>0</v>
      </c>
    </row>
    <row r="21" spans="1:9" s="35" customFormat="1" x14ac:dyDescent="0.2">
      <c r="A21" s="198" t="str">
        <f>Položky!B694</f>
        <v>713</v>
      </c>
      <c r="B21" s="112" t="str">
        <f>Položky!C694</f>
        <v>Izolace tepelné</v>
      </c>
      <c r="D21" s="113"/>
      <c r="E21" s="199">
        <f>Položky!BC729</f>
        <v>0</v>
      </c>
      <c r="F21" s="200">
        <f>Položky!BD729</f>
        <v>0</v>
      </c>
      <c r="G21" s="200">
        <f>Položky!BE729</f>
        <v>0</v>
      </c>
      <c r="H21" s="200">
        <f>Položky!BF729</f>
        <v>0</v>
      </c>
      <c r="I21" s="201">
        <f>Položky!BG729</f>
        <v>0</v>
      </c>
    </row>
    <row r="22" spans="1:9" s="35" customFormat="1" x14ac:dyDescent="0.2">
      <c r="A22" s="198" t="str">
        <f>Položky!B730</f>
        <v>720</v>
      </c>
      <c r="B22" s="112" t="str">
        <f>Položky!C730</f>
        <v>Zdravotechnická instalace</v>
      </c>
      <c r="D22" s="113"/>
      <c r="E22" s="199">
        <f>Položky!BC733</f>
        <v>0</v>
      </c>
      <c r="F22" s="200">
        <f>Položky!BD733</f>
        <v>0</v>
      </c>
      <c r="G22" s="200">
        <f>Položky!BE733</f>
        <v>0</v>
      </c>
      <c r="H22" s="200">
        <f>Položky!BF733</f>
        <v>0</v>
      </c>
      <c r="I22" s="201">
        <f>Položky!BG733</f>
        <v>0</v>
      </c>
    </row>
    <row r="23" spans="1:9" s="35" customFormat="1" x14ac:dyDescent="0.2">
      <c r="A23" s="198" t="str">
        <f>Položky!B734</f>
        <v>723</v>
      </c>
      <c r="B23" s="112" t="str">
        <f>Položky!C734</f>
        <v>Vnitřní plynovod</v>
      </c>
      <c r="D23" s="113"/>
      <c r="E23" s="199">
        <f>Položky!BC736</f>
        <v>0</v>
      </c>
      <c r="F23" s="200">
        <f>Položky!BD736</f>
        <v>0</v>
      </c>
      <c r="G23" s="200">
        <f>Položky!BE736</f>
        <v>0</v>
      </c>
      <c r="H23" s="200">
        <f>Položky!BF736</f>
        <v>0</v>
      </c>
      <c r="I23" s="201">
        <f>Položky!BG736</f>
        <v>0</v>
      </c>
    </row>
    <row r="24" spans="1:9" s="35" customFormat="1" x14ac:dyDescent="0.2">
      <c r="A24" s="198" t="str">
        <f>Položky!B737</f>
        <v>730</v>
      </c>
      <c r="B24" s="112" t="str">
        <f>Položky!C737</f>
        <v>Ústřední vytápění</v>
      </c>
      <c r="D24" s="113"/>
      <c r="E24" s="199">
        <f>Položky!BC739</f>
        <v>0</v>
      </c>
      <c r="F24" s="200">
        <f>Položky!BD739</f>
        <v>0</v>
      </c>
      <c r="G24" s="200">
        <f>Položky!BE739</f>
        <v>0</v>
      </c>
      <c r="H24" s="200">
        <f>Položky!BF739</f>
        <v>0</v>
      </c>
      <c r="I24" s="201">
        <f>Položky!BG739</f>
        <v>0</v>
      </c>
    </row>
    <row r="25" spans="1:9" s="35" customFormat="1" x14ac:dyDescent="0.2">
      <c r="A25" s="198" t="str">
        <f>Položky!B740</f>
        <v>762</v>
      </c>
      <c r="B25" s="112" t="str">
        <f>Položky!C740</f>
        <v>Konstrukce tesařské</v>
      </c>
      <c r="D25" s="113"/>
      <c r="E25" s="199">
        <f>Položky!BC795</f>
        <v>0</v>
      </c>
      <c r="F25" s="200">
        <f>Položky!BD795</f>
        <v>0</v>
      </c>
      <c r="G25" s="200">
        <f>Položky!BE795</f>
        <v>0</v>
      </c>
      <c r="H25" s="200">
        <f>Položky!BF795</f>
        <v>0</v>
      </c>
      <c r="I25" s="201">
        <f>Položky!BG795</f>
        <v>0</v>
      </c>
    </row>
    <row r="26" spans="1:9" s="35" customFormat="1" x14ac:dyDescent="0.2">
      <c r="A26" s="198" t="str">
        <f>Položky!B796</f>
        <v>764</v>
      </c>
      <c r="B26" s="112" t="str">
        <f>Položky!C796</f>
        <v>Konstrukce klempířské</v>
      </c>
      <c r="D26" s="113"/>
      <c r="E26" s="199">
        <f>Položky!BC827</f>
        <v>0</v>
      </c>
      <c r="F26" s="200">
        <f>Položky!BD827</f>
        <v>0</v>
      </c>
      <c r="G26" s="200">
        <f>Položky!BE827</f>
        <v>0</v>
      </c>
      <c r="H26" s="200">
        <f>Položky!BF827</f>
        <v>0</v>
      </c>
      <c r="I26" s="201">
        <f>Položky!BG827</f>
        <v>0</v>
      </c>
    </row>
    <row r="27" spans="1:9" s="35" customFormat="1" x14ac:dyDescent="0.2">
      <c r="A27" s="198" t="str">
        <f>Položky!B828</f>
        <v>765</v>
      </c>
      <c r="B27" s="112" t="str">
        <f>Položky!C828</f>
        <v>Krytiny tvrdé</v>
      </c>
      <c r="D27" s="113"/>
      <c r="E27" s="199">
        <f>Položky!BC843</f>
        <v>0</v>
      </c>
      <c r="F27" s="200">
        <f>Položky!BD843</f>
        <v>0</v>
      </c>
      <c r="G27" s="200">
        <f>Položky!BE843</f>
        <v>0</v>
      </c>
      <c r="H27" s="200">
        <f>Položky!BF843</f>
        <v>0</v>
      </c>
      <c r="I27" s="201">
        <f>Položky!BG843</f>
        <v>0</v>
      </c>
    </row>
    <row r="28" spans="1:9" s="35" customFormat="1" x14ac:dyDescent="0.2">
      <c r="A28" s="198" t="str">
        <f>Položky!B844</f>
        <v>766</v>
      </c>
      <c r="B28" s="112" t="str">
        <f>Položky!C844</f>
        <v>Konstrukce truhlářské</v>
      </c>
      <c r="D28" s="113"/>
      <c r="E28" s="199">
        <f>Položky!BC1022</f>
        <v>0</v>
      </c>
      <c r="F28" s="200">
        <f>Položky!BD1022</f>
        <v>0</v>
      </c>
      <c r="G28" s="200">
        <f>Položky!BE1022</f>
        <v>0</v>
      </c>
      <c r="H28" s="200">
        <f>Položky!BF1022</f>
        <v>0</v>
      </c>
      <c r="I28" s="201">
        <f>Položky!BG1022</f>
        <v>0</v>
      </c>
    </row>
    <row r="29" spans="1:9" s="35" customFormat="1" x14ac:dyDescent="0.2">
      <c r="A29" s="198" t="str">
        <f>Položky!B1023</f>
        <v>767</v>
      </c>
      <c r="B29" s="112" t="str">
        <f>Položky!C1023</f>
        <v>Konstrukce zámečnické</v>
      </c>
      <c r="D29" s="113"/>
      <c r="E29" s="199">
        <f>Položky!BC1041</f>
        <v>0</v>
      </c>
      <c r="F29" s="200">
        <f>Položky!BD1041</f>
        <v>0</v>
      </c>
      <c r="G29" s="200">
        <f>Položky!BE1041</f>
        <v>0</v>
      </c>
      <c r="H29" s="200">
        <f>Položky!BF1041</f>
        <v>0</v>
      </c>
      <c r="I29" s="201">
        <f>Položky!BG1041</f>
        <v>0</v>
      </c>
    </row>
    <row r="30" spans="1:9" s="35" customFormat="1" x14ac:dyDescent="0.2">
      <c r="A30" s="198" t="str">
        <f>Položky!B1042</f>
        <v>771</v>
      </c>
      <c r="B30" s="112" t="str">
        <f>Položky!C1042</f>
        <v>Podlahy z dlaždic a obklady</v>
      </c>
      <c r="D30" s="113"/>
      <c r="E30" s="199">
        <f>Položky!BC1059</f>
        <v>0</v>
      </c>
      <c r="F30" s="200">
        <f>Položky!BD1059</f>
        <v>0</v>
      </c>
      <c r="G30" s="200">
        <f>Položky!BE1059</f>
        <v>0</v>
      </c>
      <c r="H30" s="200">
        <f>Položky!BF1059</f>
        <v>0</v>
      </c>
      <c r="I30" s="201">
        <f>Položky!BG1059</f>
        <v>0</v>
      </c>
    </row>
    <row r="31" spans="1:9" s="35" customFormat="1" x14ac:dyDescent="0.2">
      <c r="A31" s="198" t="str">
        <f>Položky!B1060</f>
        <v>773</v>
      </c>
      <c r="B31" s="112" t="str">
        <f>Položky!C1060</f>
        <v>Podlahy teracové</v>
      </c>
      <c r="D31" s="113"/>
      <c r="E31" s="199">
        <f>Položky!BC1063</f>
        <v>0</v>
      </c>
      <c r="F31" s="200">
        <f>Položky!BD1063</f>
        <v>0</v>
      </c>
      <c r="G31" s="200">
        <f>Položky!BE1063</f>
        <v>0</v>
      </c>
      <c r="H31" s="200">
        <f>Položky!BF1063</f>
        <v>0</v>
      </c>
      <c r="I31" s="201">
        <f>Položky!BG1063</f>
        <v>0</v>
      </c>
    </row>
    <row r="32" spans="1:9" s="35" customFormat="1" x14ac:dyDescent="0.2">
      <c r="A32" s="198" t="str">
        <f>Položky!B1064</f>
        <v>775</v>
      </c>
      <c r="B32" s="112" t="str">
        <f>Položky!C1064</f>
        <v>Podlahy vlysové a parketové</v>
      </c>
      <c r="D32" s="113"/>
      <c r="E32" s="199">
        <f>Položky!BC1074</f>
        <v>0</v>
      </c>
      <c r="F32" s="200">
        <f>Položky!BD1074</f>
        <v>0</v>
      </c>
      <c r="G32" s="200">
        <f>Položky!BE1074</f>
        <v>0</v>
      </c>
      <c r="H32" s="200">
        <f>Položky!BF1074</f>
        <v>0</v>
      </c>
      <c r="I32" s="201">
        <f>Položky!BG1074</f>
        <v>0</v>
      </c>
    </row>
    <row r="33" spans="1:57" s="35" customFormat="1" x14ac:dyDescent="0.2">
      <c r="A33" s="198" t="str">
        <f>Položky!B1075</f>
        <v>781</v>
      </c>
      <c r="B33" s="112" t="str">
        <f>Položky!C1075</f>
        <v>Obklady keramické</v>
      </c>
      <c r="D33" s="113"/>
      <c r="E33" s="199">
        <f>Položky!BC1090</f>
        <v>0</v>
      </c>
      <c r="F33" s="200">
        <f>Položky!BD1090</f>
        <v>0</v>
      </c>
      <c r="G33" s="200">
        <f>Položky!BE1090</f>
        <v>0</v>
      </c>
      <c r="H33" s="200">
        <f>Položky!BF1090</f>
        <v>0</v>
      </c>
      <c r="I33" s="201">
        <f>Položky!BG1090</f>
        <v>0</v>
      </c>
    </row>
    <row r="34" spans="1:57" s="35" customFormat="1" x14ac:dyDescent="0.2">
      <c r="A34" s="198" t="str">
        <f>Položky!B1091</f>
        <v>784</v>
      </c>
      <c r="B34" s="112" t="str">
        <f>Položky!C1091</f>
        <v>Malby</v>
      </c>
      <c r="D34" s="113"/>
      <c r="E34" s="199">
        <f>Položky!BC1128</f>
        <v>0</v>
      </c>
      <c r="F34" s="200">
        <f>Položky!BD1128</f>
        <v>0</v>
      </c>
      <c r="G34" s="200">
        <f>Položky!BE1128</f>
        <v>0</v>
      </c>
      <c r="H34" s="200">
        <f>Položky!BF1128</f>
        <v>0</v>
      </c>
      <c r="I34" s="201">
        <f>Položky!BG1128</f>
        <v>0</v>
      </c>
    </row>
    <row r="35" spans="1:57" s="35" customFormat="1" x14ac:dyDescent="0.2">
      <c r="A35" s="198" t="str">
        <f>Položky!B1129</f>
        <v>M21</v>
      </c>
      <c r="B35" s="112" t="str">
        <f>Položky!C1129</f>
        <v>Elektromontáže</v>
      </c>
      <c r="D35" s="113"/>
      <c r="E35" s="199">
        <f>Položky!BC1131</f>
        <v>0</v>
      </c>
      <c r="F35" s="200">
        <f>Položky!BD1131</f>
        <v>0</v>
      </c>
      <c r="G35" s="200">
        <f>Položky!BE1131</f>
        <v>0</v>
      </c>
      <c r="H35" s="200">
        <f>Položky!BF1131</f>
        <v>0</v>
      </c>
      <c r="I35" s="201">
        <f>Položky!BG1131</f>
        <v>0</v>
      </c>
    </row>
    <row r="36" spans="1:57" s="35" customFormat="1" x14ac:dyDescent="0.2">
      <c r="A36" s="198" t="str">
        <f>Položky!B1132</f>
        <v>M22</v>
      </c>
      <c r="B36" s="112" t="str">
        <f>Položky!C1132</f>
        <v>Montáž sdělovací a zabezp. techniky</v>
      </c>
      <c r="D36" s="113"/>
      <c r="E36" s="199">
        <f>Položky!BC1135</f>
        <v>0</v>
      </c>
      <c r="F36" s="200">
        <f>Položky!BD1135</f>
        <v>0</v>
      </c>
      <c r="G36" s="200">
        <f>Položky!BE1135</f>
        <v>0</v>
      </c>
      <c r="H36" s="200">
        <f>Položky!BF1135</f>
        <v>0</v>
      </c>
      <c r="I36" s="201">
        <f>Položky!BG1135</f>
        <v>0</v>
      </c>
    </row>
    <row r="37" spans="1:57" s="35" customFormat="1" x14ac:dyDescent="0.2">
      <c r="A37" s="198" t="str">
        <f>Položky!B1136</f>
        <v>M24</v>
      </c>
      <c r="B37" s="112" t="str">
        <f>Položky!C1136</f>
        <v>Montáže vzduchotechnických zařízení</v>
      </c>
      <c r="D37" s="113"/>
      <c r="E37" s="199">
        <f>Položky!BC1138</f>
        <v>0</v>
      </c>
      <c r="F37" s="200">
        <f>Položky!BD1138</f>
        <v>0</v>
      </c>
      <c r="G37" s="200">
        <f>Položky!BE1138</f>
        <v>0</v>
      </c>
      <c r="H37" s="200">
        <f>Položky!BF1138</f>
        <v>0</v>
      </c>
      <c r="I37" s="201">
        <f>Položky!BG1138</f>
        <v>0</v>
      </c>
    </row>
    <row r="38" spans="1:57" s="35" customFormat="1" ht="13.5" thickBot="1" x14ac:dyDescent="0.25">
      <c r="A38" s="198" t="str">
        <f>Položky!B1139</f>
        <v>D96</v>
      </c>
      <c r="B38" s="112" t="str">
        <f>Položky!C1139</f>
        <v>Přesuny suti a vybouraných hmot</v>
      </c>
      <c r="D38" s="113"/>
      <c r="E38" s="199">
        <f>Položky!BC1147</f>
        <v>0</v>
      </c>
      <c r="F38" s="200">
        <f>Položky!BD1147</f>
        <v>0</v>
      </c>
      <c r="G38" s="200">
        <f>Položky!BE1147</f>
        <v>0</v>
      </c>
      <c r="H38" s="200">
        <f>Položky!BF1147</f>
        <v>0</v>
      </c>
      <c r="I38" s="201">
        <f>Položky!BG1147</f>
        <v>0</v>
      </c>
    </row>
    <row r="39" spans="1:57" s="120" customFormat="1" ht="13.5" thickBot="1" x14ac:dyDescent="0.25">
      <c r="A39" s="114"/>
      <c r="B39" s="115" t="s">
        <v>57</v>
      </c>
      <c r="C39" s="115"/>
      <c r="D39" s="116"/>
      <c r="E39" s="117">
        <f>SUM(E7:E38)</f>
        <v>0</v>
      </c>
      <c r="F39" s="118">
        <f>SUM(F7:F38)</f>
        <v>0</v>
      </c>
      <c r="G39" s="118">
        <f>SUM(G7:G38)</f>
        <v>0</v>
      </c>
      <c r="H39" s="118">
        <f>SUM(H7:H38)</f>
        <v>0</v>
      </c>
      <c r="I39" s="119">
        <f>SUM(I7:I38)</f>
        <v>0</v>
      </c>
    </row>
    <row r="40" spans="1:57" x14ac:dyDescent="0.2">
      <c r="A40" s="35"/>
      <c r="B40" s="35"/>
      <c r="C40" s="35"/>
      <c r="D40" s="35"/>
      <c r="E40" s="35"/>
      <c r="F40" s="35"/>
      <c r="G40" s="35"/>
      <c r="H40" s="35"/>
      <c r="I40" s="35"/>
    </row>
    <row r="41" spans="1:57" ht="19.5" customHeight="1" x14ac:dyDescent="0.25">
      <c r="A41" s="104" t="s">
        <v>58</v>
      </c>
      <c r="B41" s="104"/>
      <c r="C41" s="104"/>
      <c r="D41" s="104"/>
      <c r="E41" s="104"/>
      <c r="F41" s="104"/>
      <c r="G41" s="121"/>
      <c r="H41" s="104"/>
      <c r="I41" s="104"/>
      <c r="BA41" s="41"/>
      <c r="BB41" s="41"/>
      <c r="BC41" s="41"/>
      <c r="BD41" s="41"/>
      <c r="BE41" s="41"/>
    </row>
    <row r="42" spans="1:57" ht="13.5" thickBot="1" x14ac:dyDescent="0.25"/>
    <row r="43" spans="1:57" x14ac:dyDescent="0.2">
      <c r="A43" s="69" t="s">
        <v>59</v>
      </c>
      <c r="B43" s="70"/>
      <c r="C43" s="70"/>
      <c r="D43" s="122"/>
      <c r="E43" s="123" t="s">
        <v>60</v>
      </c>
      <c r="F43" s="124" t="s">
        <v>61</v>
      </c>
      <c r="G43" s="125" t="s">
        <v>62</v>
      </c>
      <c r="H43" s="126"/>
      <c r="I43" s="127" t="s">
        <v>60</v>
      </c>
    </row>
    <row r="44" spans="1:57" x14ac:dyDescent="0.2">
      <c r="A44" s="63" t="s">
        <v>1394</v>
      </c>
      <c r="B44" s="55"/>
      <c r="C44" s="55"/>
      <c r="D44" s="128"/>
      <c r="E44" s="129"/>
      <c r="F44" s="130"/>
      <c r="G44" s="131">
        <f>CHOOSE(BA44+1,HSV+PSV,HSV+PSV+Mont,HSV+PSV+Dodavka+Mont,HSV,PSV,Mont,Dodavka,Mont+Dodavka,0)</f>
        <v>0</v>
      </c>
      <c r="H44" s="132"/>
      <c r="I44" s="133">
        <f>E44+F44*G44/100</f>
        <v>0</v>
      </c>
      <c r="BA44" s="3">
        <v>8</v>
      </c>
    </row>
    <row r="45" spans="1:57" x14ac:dyDescent="0.2">
      <c r="A45" s="63" t="s">
        <v>1395</v>
      </c>
      <c r="B45" s="55"/>
      <c r="C45" s="55"/>
      <c r="D45" s="128"/>
      <c r="E45" s="129"/>
      <c r="F45" s="130"/>
      <c r="G45" s="131">
        <f>CHOOSE(BA45+1,HSV+PSV,HSV+PSV+Mont,HSV+PSV+Dodavka+Mont,HSV,PSV,Mont,Dodavka,Mont+Dodavka,0)</f>
        <v>0</v>
      </c>
      <c r="H45" s="132"/>
      <c r="I45" s="133">
        <f t="shared" ref="I45:I46" si="0">E45+F45*G45/100</f>
        <v>0</v>
      </c>
    </row>
    <row r="46" spans="1:57" x14ac:dyDescent="0.2">
      <c r="A46" s="63" t="s">
        <v>1396</v>
      </c>
      <c r="B46" s="55"/>
      <c r="C46" s="55"/>
      <c r="D46" s="128"/>
      <c r="E46" s="129"/>
      <c r="F46" s="130"/>
      <c r="G46" s="131">
        <f>CHOOSE(BA46+1,HSV+PSV,HSV+PSV+Mont,HSV+PSV+Dodavka+Mont,HSV,PSV,Mont,Dodavka,Mont+Dodavka,0)</f>
        <v>0</v>
      </c>
      <c r="H46" s="132"/>
      <c r="I46" s="133">
        <f t="shared" si="0"/>
        <v>0</v>
      </c>
    </row>
    <row r="47" spans="1:57" ht="13.5" thickBot="1" x14ac:dyDescent="0.25">
      <c r="A47" s="134"/>
      <c r="B47" s="135" t="s">
        <v>63</v>
      </c>
      <c r="C47" s="136"/>
      <c r="D47" s="137"/>
      <c r="E47" s="138"/>
      <c r="F47" s="139"/>
      <c r="G47" s="139"/>
      <c r="H47" s="220">
        <f>SUM(H44:H44)</f>
        <v>0</v>
      </c>
      <c r="I47" s="221"/>
    </row>
    <row r="49" spans="2:9" x14ac:dyDescent="0.2">
      <c r="B49" s="120"/>
      <c r="F49" s="140"/>
      <c r="G49" s="141"/>
      <c r="H49" s="141"/>
      <c r="I49" s="142"/>
    </row>
    <row r="50" spans="2:9" x14ac:dyDescent="0.2">
      <c r="F50" s="140"/>
      <c r="G50" s="141"/>
      <c r="H50" s="141"/>
      <c r="I50" s="142"/>
    </row>
    <row r="51" spans="2:9" x14ac:dyDescent="0.2">
      <c r="F51" s="140"/>
      <c r="G51" s="141"/>
      <c r="H51" s="141"/>
      <c r="I51" s="142"/>
    </row>
    <row r="52" spans="2:9" x14ac:dyDescent="0.2">
      <c r="F52" s="140"/>
      <c r="G52" s="141"/>
      <c r="H52" s="141"/>
      <c r="I52" s="142"/>
    </row>
    <row r="53" spans="2:9" x14ac:dyDescent="0.2">
      <c r="F53" s="140"/>
      <c r="G53" s="141"/>
      <c r="H53" s="141"/>
      <c r="I53" s="142"/>
    </row>
    <row r="54" spans="2:9" x14ac:dyDescent="0.2">
      <c r="F54" s="140"/>
      <c r="G54" s="141"/>
      <c r="H54" s="141"/>
      <c r="I54" s="142"/>
    </row>
    <row r="55" spans="2:9" x14ac:dyDescent="0.2">
      <c r="F55" s="140"/>
      <c r="G55" s="141"/>
      <c r="H55" s="141"/>
      <c r="I55" s="142"/>
    </row>
    <row r="56" spans="2:9" x14ac:dyDescent="0.2">
      <c r="F56" s="140"/>
      <c r="G56" s="141"/>
      <c r="H56" s="141"/>
      <c r="I56" s="142"/>
    </row>
    <row r="57" spans="2:9" x14ac:dyDescent="0.2">
      <c r="F57" s="140"/>
      <c r="G57" s="141"/>
      <c r="H57" s="141"/>
      <c r="I57" s="142"/>
    </row>
    <row r="58" spans="2:9" x14ac:dyDescent="0.2">
      <c r="F58" s="140"/>
      <c r="G58" s="141"/>
      <c r="H58" s="141"/>
      <c r="I58" s="142"/>
    </row>
    <row r="59" spans="2:9" x14ac:dyDescent="0.2">
      <c r="F59" s="140"/>
      <c r="G59" s="141"/>
      <c r="H59" s="141"/>
      <c r="I59" s="142"/>
    </row>
    <row r="60" spans="2:9" x14ac:dyDescent="0.2">
      <c r="F60" s="140"/>
      <c r="G60" s="141"/>
      <c r="H60" s="141"/>
      <c r="I60" s="142"/>
    </row>
    <row r="61" spans="2:9" x14ac:dyDescent="0.2">
      <c r="F61" s="140"/>
      <c r="G61" s="141"/>
      <c r="H61" s="141"/>
      <c r="I61" s="142"/>
    </row>
    <row r="62" spans="2:9" x14ac:dyDescent="0.2">
      <c r="F62" s="140"/>
      <c r="G62" s="141"/>
      <c r="H62" s="141"/>
      <c r="I62" s="142"/>
    </row>
    <row r="63" spans="2:9" x14ac:dyDescent="0.2">
      <c r="F63" s="140"/>
      <c r="G63" s="141"/>
      <c r="H63" s="141"/>
      <c r="I63" s="142"/>
    </row>
    <row r="64" spans="2:9" x14ac:dyDescent="0.2">
      <c r="F64" s="140"/>
      <c r="G64" s="141"/>
      <c r="H64" s="141"/>
      <c r="I64" s="142"/>
    </row>
    <row r="65" spans="6:9" x14ac:dyDescent="0.2">
      <c r="F65" s="140"/>
      <c r="G65" s="141"/>
      <c r="H65" s="141"/>
      <c r="I65" s="142"/>
    </row>
    <row r="66" spans="6:9" x14ac:dyDescent="0.2">
      <c r="F66" s="140"/>
      <c r="G66" s="141"/>
      <c r="H66" s="141"/>
      <c r="I66" s="142"/>
    </row>
    <row r="67" spans="6:9" x14ac:dyDescent="0.2">
      <c r="F67" s="140"/>
      <c r="G67" s="141"/>
      <c r="H67" s="141"/>
      <c r="I67" s="142"/>
    </row>
    <row r="68" spans="6:9" x14ac:dyDescent="0.2">
      <c r="F68" s="140"/>
      <c r="G68" s="141"/>
      <c r="H68" s="141"/>
      <c r="I68" s="142"/>
    </row>
    <row r="69" spans="6:9" x14ac:dyDescent="0.2">
      <c r="F69" s="140"/>
      <c r="G69" s="141"/>
      <c r="H69" s="141"/>
      <c r="I69" s="142"/>
    </row>
    <row r="70" spans="6:9" x14ac:dyDescent="0.2">
      <c r="F70" s="140"/>
      <c r="G70" s="141"/>
      <c r="H70" s="141"/>
      <c r="I70" s="142"/>
    </row>
    <row r="71" spans="6:9" x14ac:dyDescent="0.2">
      <c r="F71" s="140"/>
      <c r="G71" s="141"/>
      <c r="H71" s="141"/>
      <c r="I71" s="142"/>
    </row>
    <row r="72" spans="6:9" x14ac:dyDescent="0.2">
      <c r="F72" s="140"/>
      <c r="G72" s="141"/>
      <c r="H72" s="141"/>
      <c r="I72" s="142"/>
    </row>
    <row r="73" spans="6:9" x14ac:dyDescent="0.2">
      <c r="F73" s="140"/>
      <c r="G73" s="141"/>
      <c r="H73" s="141"/>
      <c r="I73" s="142"/>
    </row>
    <row r="74" spans="6:9" x14ac:dyDescent="0.2">
      <c r="F74" s="140"/>
      <c r="G74" s="141"/>
      <c r="H74" s="141"/>
      <c r="I74" s="142"/>
    </row>
    <row r="75" spans="6:9" x14ac:dyDescent="0.2">
      <c r="F75" s="140"/>
      <c r="G75" s="141"/>
      <c r="H75" s="141"/>
      <c r="I75" s="142"/>
    </row>
    <row r="76" spans="6:9" x14ac:dyDescent="0.2">
      <c r="F76" s="140"/>
      <c r="G76" s="141"/>
      <c r="H76" s="141"/>
      <c r="I76" s="142"/>
    </row>
    <row r="77" spans="6:9" x14ac:dyDescent="0.2">
      <c r="F77" s="140"/>
      <c r="G77" s="141"/>
      <c r="H77" s="141"/>
      <c r="I77" s="142"/>
    </row>
    <row r="78" spans="6:9" x14ac:dyDescent="0.2">
      <c r="F78" s="140"/>
      <c r="G78" s="141"/>
      <c r="H78" s="141"/>
      <c r="I78" s="142"/>
    </row>
    <row r="79" spans="6:9" x14ac:dyDescent="0.2">
      <c r="F79" s="140"/>
      <c r="G79" s="141"/>
      <c r="H79" s="141"/>
      <c r="I79" s="142"/>
    </row>
    <row r="80" spans="6:9" x14ac:dyDescent="0.2">
      <c r="F80" s="140"/>
      <c r="G80" s="141"/>
      <c r="H80" s="141"/>
      <c r="I80" s="142"/>
    </row>
    <row r="81" spans="6:9" x14ac:dyDescent="0.2">
      <c r="F81" s="140"/>
      <c r="G81" s="141"/>
      <c r="H81" s="141"/>
      <c r="I81" s="142"/>
    </row>
    <row r="82" spans="6:9" x14ac:dyDescent="0.2">
      <c r="F82" s="140"/>
      <c r="G82" s="141"/>
      <c r="H82" s="141"/>
      <c r="I82" s="142"/>
    </row>
    <row r="83" spans="6:9" x14ac:dyDescent="0.2">
      <c r="F83" s="140"/>
      <c r="G83" s="141"/>
      <c r="H83" s="141"/>
      <c r="I83" s="142"/>
    </row>
    <row r="84" spans="6:9" x14ac:dyDescent="0.2">
      <c r="F84" s="140"/>
      <c r="G84" s="141"/>
      <c r="H84" s="141"/>
      <c r="I84" s="142"/>
    </row>
    <row r="85" spans="6:9" x14ac:dyDescent="0.2">
      <c r="F85" s="140"/>
      <c r="G85" s="141"/>
      <c r="H85" s="141"/>
      <c r="I85" s="142"/>
    </row>
    <row r="86" spans="6:9" x14ac:dyDescent="0.2">
      <c r="F86" s="140"/>
      <c r="G86" s="141"/>
      <c r="H86" s="141"/>
      <c r="I86" s="142"/>
    </row>
    <row r="87" spans="6:9" x14ac:dyDescent="0.2">
      <c r="F87" s="140"/>
      <c r="G87" s="141"/>
      <c r="H87" s="141"/>
      <c r="I87" s="142"/>
    </row>
    <row r="88" spans="6:9" x14ac:dyDescent="0.2">
      <c r="F88" s="140"/>
      <c r="G88" s="141"/>
      <c r="H88" s="141"/>
      <c r="I88" s="142"/>
    </row>
    <row r="89" spans="6:9" x14ac:dyDescent="0.2">
      <c r="F89" s="140"/>
      <c r="G89" s="141"/>
      <c r="H89" s="141"/>
      <c r="I89" s="142"/>
    </row>
    <row r="90" spans="6:9" x14ac:dyDescent="0.2">
      <c r="F90" s="140"/>
      <c r="G90" s="141"/>
      <c r="H90" s="141"/>
      <c r="I90" s="142"/>
    </row>
    <row r="91" spans="6:9" x14ac:dyDescent="0.2">
      <c r="F91" s="140"/>
      <c r="G91" s="141"/>
      <c r="H91" s="141"/>
      <c r="I91" s="142"/>
    </row>
    <row r="92" spans="6:9" x14ac:dyDescent="0.2">
      <c r="F92" s="140"/>
      <c r="G92" s="141"/>
      <c r="H92" s="141"/>
      <c r="I92" s="142"/>
    </row>
    <row r="93" spans="6:9" x14ac:dyDescent="0.2">
      <c r="F93" s="140"/>
      <c r="G93" s="141"/>
      <c r="H93" s="141"/>
      <c r="I93" s="142"/>
    </row>
    <row r="94" spans="6:9" x14ac:dyDescent="0.2">
      <c r="F94" s="140"/>
      <c r="G94" s="141"/>
      <c r="H94" s="141"/>
      <c r="I94" s="142"/>
    </row>
    <row r="95" spans="6:9" x14ac:dyDescent="0.2">
      <c r="F95" s="140"/>
      <c r="G95" s="141"/>
      <c r="H95" s="141"/>
      <c r="I95" s="142"/>
    </row>
    <row r="96" spans="6:9" x14ac:dyDescent="0.2">
      <c r="F96" s="140"/>
      <c r="G96" s="141"/>
      <c r="H96" s="141"/>
      <c r="I96" s="142"/>
    </row>
    <row r="97" spans="6:9" x14ac:dyDescent="0.2">
      <c r="F97" s="140"/>
      <c r="G97" s="141"/>
      <c r="H97" s="141"/>
      <c r="I97" s="142"/>
    </row>
    <row r="98" spans="6:9" x14ac:dyDescent="0.2">
      <c r="F98" s="140"/>
      <c r="G98" s="141"/>
      <c r="H98" s="141"/>
      <c r="I98" s="142"/>
    </row>
  </sheetData>
  <mergeCells count="4">
    <mergeCell ref="A1:B1"/>
    <mergeCell ref="A2:B2"/>
    <mergeCell ref="G2:I2"/>
    <mergeCell ref="H47:I47"/>
  </mergeCells>
  <pageMargins left="0.59055118110236227" right="0.39370078740157483" top="0.59055118110236227" bottom="0.59055118110236227" header="0.19685039370078741" footer="0.19685039370078741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D1220"/>
  <sheetViews>
    <sheetView showGridLines="0" showZeros="0" zoomScaleNormal="100" workbookViewId="0"/>
  </sheetViews>
  <sheetFormatPr defaultColWidth="9.140625" defaultRowHeight="12.75" x14ac:dyDescent="0.2"/>
  <cols>
    <col min="1" max="1" width="4.42578125" style="143" customWidth="1"/>
    <col min="2" max="2" width="11.5703125" style="143" customWidth="1"/>
    <col min="3" max="3" width="40.42578125" style="143" customWidth="1"/>
    <col min="4" max="4" width="5.5703125" style="143" customWidth="1"/>
    <col min="5" max="5" width="8.5703125" style="151" customWidth="1"/>
    <col min="6" max="6" width="9.85546875" style="143" customWidth="1"/>
    <col min="7" max="7" width="13.85546875" style="143" customWidth="1"/>
    <col min="8" max="11" width="11.140625" style="143" customWidth="1"/>
    <col min="12" max="12" width="75.42578125" style="143" customWidth="1"/>
    <col min="13" max="13" width="45.28515625" style="143" customWidth="1"/>
    <col min="14" max="14" width="75.42578125" style="143" customWidth="1"/>
    <col min="15" max="15" width="45.28515625" style="143" customWidth="1"/>
    <col min="16" max="16384" width="9.140625" style="143"/>
  </cols>
  <sheetData>
    <row r="1" spans="1:82" ht="15.75" x14ac:dyDescent="0.25">
      <c r="A1" s="224" t="s">
        <v>81</v>
      </c>
      <c r="B1" s="224"/>
      <c r="C1" s="224"/>
      <c r="D1" s="224"/>
      <c r="E1" s="224"/>
      <c r="F1" s="224"/>
      <c r="G1" s="224"/>
    </row>
    <row r="2" spans="1:82" ht="14.25" customHeight="1" thickBot="1" x14ac:dyDescent="0.25">
      <c r="B2" s="144"/>
      <c r="C2" s="145"/>
      <c r="D2" s="145"/>
      <c r="E2" s="146"/>
      <c r="F2" s="145"/>
      <c r="G2" s="145"/>
    </row>
    <row r="3" spans="1:82" ht="13.5" thickTop="1" x14ac:dyDescent="0.2">
      <c r="A3" s="213" t="s">
        <v>48</v>
      </c>
      <c r="B3" s="214"/>
      <c r="C3" s="94" t="str">
        <f>CONCATENATE(cislostavby," ",nazevstavby)</f>
        <v>DP-LAm Liberec - Americká - realizace</v>
      </c>
      <c r="D3" s="95"/>
      <c r="E3" s="147" t="s">
        <v>64</v>
      </c>
      <c r="F3" s="148" t="str">
        <f>Rekapitulace!H1</f>
        <v>1am - 2</v>
      </c>
      <c r="G3" s="149"/>
    </row>
    <row r="4" spans="1:82" ht="13.5" thickBot="1" x14ac:dyDescent="0.25">
      <c r="A4" s="225" t="s">
        <v>50</v>
      </c>
      <c r="B4" s="216"/>
      <c r="C4" s="100" t="str">
        <f>CONCATENATE(cisloobjektu," ",nazevobjektu)</f>
        <v>1 Liberec - Americká - realizace</v>
      </c>
      <c r="D4" s="101"/>
      <c r="E4" s="226" t="str">
        <f>Rekapitulace!G2</f>
        <v>Liberec - Americká - realizace - 2</v>
      </c>
      <c r="F4" s="227"/>
      <c r="G4" s="228"/>
    </row>
    <row r="5" spans="1:82" ht="13.5" thickTop="1" x14ac:dyDescent="0.2">
      <c r="A5" s="150"/>
      <c r="G5" s="152"/>
    </row>
    <row r="6" spans="1:82" ht="22.5" x14ac:dyDescent="0.2">
      <c r="A6" s="153" t="s">
        <v>65</v>
      </c>
      <c r="B6" s="154" t="s">
        <v>66</v>
      </c>
      <c r="C6" s="154" t="s">
        <v>67</v>
      </c>
      <c r="D6" s="154" t="s">
        <v>68</v>
      </c>
      <c r="E6" s="155" t="s">
        <v>69</v>
      </c>
      <c r="F6" s="154" t="s">
        <v>70</v>
      </c>
      <c r="G6" s="156" t="s">
        <v>71</v>
      </c>
      <c r="H6" s="157" t="s">
        <v>72</v>
      </c>
      <c r="I6" s="157" t="s">
        <v>73</v>
      </c>
      <c r="J6" s="157" t="s">
        <v>74</v>
      </c>
      <c r="K6" s="157" t="s">
        <v>75</v>
      </c>
    </row>
    <row r="7" spans="1:82" x14ac:dyDescent="0.2">
      <c r="A7" s="158" t="s">
        <v>76</v>
      </c>
      <c r="B7" s="159" t="s">
        <v>77</v>
      </c>
      <c r="C7" s="160" t="s">
        <v>78</v>
      </c>
      <c r="D7" s="161"/>
      <c r="E7" s="162"/>
      <c r="F7" s="162"/>
      <c r="G7" s="163"/>
      <c r="H7" s="164"/>
      <c r="I7" s="165"/>
      <c r="J7" s="164"/>
      <c r="K7" s="165"/>
      <c r="Q7" s="166">
        <v>1</v>
      </c>
    </row>
    <row r="8" spans="1:82" x14ac:dyDescent="0.2">
      <c r="A8" s="167">
        <v>1</v>
      </c>
      <c r="B8" s="168" t="s">
        <v>86</v>
      </c>
      <c r="C8" s="169" t="s">
        <v>87</v>
      </c>
      <c r="D8" s="170" t="s">
        <v>88</v>
      </c>
      <c r="E8" s="171">
        <v>17.541</v>
      </c>
      <c r="F8" s="171">
        <v>0</v>
      </c>
      <c r="G8" s="172">
        <f>E8*F8</f>
        <v>0</v>
      </c>
      <c r="H8" s="173">
        <v>0</v>
      </c>
      <c r="I8" s="173">
        <f>E8*H8</f>
        <v>0</v>
      </c>
      <c r="J8" s="173">
        <v>-0.22500000000000001</v>
      </c>
      <c r="K8" s="173">
        <f>E8*J8</f>
        <v>-3.9467250000000003</v>
      </c>
      <c r="Q8" s="166">
        <v>2</v>
      </c>
      <c r="AA8" s="143">
        <v>1</v>
      </c>
      <c r="AB8" s="143">
        <v>1</v>
      </c>
      <c r="AC8" s="143">
        <v>1</v>
      </c>
      <c r="BB8" s="143">
        <v>1</v>
      </c>
      <c r="BC8" s="143">
        <f>IF(BB8=1,G8,0)</f>
        <v>0</v>
      </c>
      <c r="BD8" s="143">
        <f>IF(BB8=2,G8,0)</f>
        <v>0</v>
      </c>
      <c r="BE8" s="143">
        <f>IF(BB8=3,G8,0)</f>
        <v>0</v>
      </c>
      <c r="BF8" s="143">
        <f>IF(BB8=4,G8,0)</f>
        <v>0</v>
      </c>
      <c r="BG8" s="143">
        <f>IF(BB8=5,G8,0)</f>
        <v>0</v>
      </c>
      <c r="CA8" s="143">
        <v>1</v>
      </c>
      <c r="CB8" s="143">
        <v>1</v>
      </c>
      <c r="CC8" s="166"/>
      <c r="CD8" s="166"/>
    </row>
    <row r="9" spans="1:82" x14ac:dyDescent="0.2">
      <c r="A9" s="174"/>
      <c r="B9" s="175"/>
      <c r="C9" s="222" t="s">
        <v>89</v>
      </c>
      <c r="D9" s="223"/>
      <c r="E9" s="177">
        <v>17.541</v>
      </c>
      <c r="F9" s="178"/>
      <c r="G9" s="179"/>
      <c r="H9" s="180"/>
      <c r="I9" s="181"/>
      <c r="J9" s="180"/>
      <c r="K9" s="181"/>
      <c r="M9" s="176" t="s">
        <v>89</v>
      </c>
      <c r="O9" s="176"/>
      <c r="Q9" s="166"/>
    </row>
    <row r="10" spans="1:82" x14ac:dyDescent="0.2">
      <c r="A10" s="167">
        <v>2</v>
      </c>
      <c r="B10" s="168" t="s">
        <v>90</v>
      </c>
      <c r="C10" s="169" t="s">
        <v>91</v>
      </c>
      <c r="D10" s="170" t="s">
        <v>92</v>
      </c>
      <c r="E10" s="171">
        <v>112.0985</v>
      </c>
      <c r="F10" s="171">
        <v>0</v>
      </c>
      <c r="G10" s="172">
        <f>E10*F10</f>
        <v>0</v>
      </c>
      <c r="H10" s="173">
        <v>0</v>
      </c>
      <c r="I10" s="173">
        <f>E10*H10</f>
        <v>0</v>
      </c>
      <c r="J10" s="173">
        <v>0</v>
      </c>
      <c r="K10" s="173">
        <f>E10*J10</f>
        <v>0</v>
      </c>
      <c r="Q10" s="166">
        <v>2</v>
      </c>
      <c r="AA10" s="143">
        <v>1</v>
      </c>
      <c r="AB10" s="143">
        <v>1</v>
      </c>
      <c r="AC10" s="143">
        <v>1</v>
      </c>
      <c r="BB10" s="143">
        <v>1</v>
      </c>
      <c r="BC10" s="143">
        <f>IF(BB10=1,G10,0)</f>
        <v>0</v>
      </c>
      <c r="BD10" s="143">
        <f>IF(BB10=2,G10,0)</f>
        <v>0</v>
      </c>
      <c r="BE10" s="143">
        <f>IF(BB10=3,G10,0)</f>
        <v>0</v>
      </c>
      <c r="BF10" s="143">
        <f>IF(BB10=4,G10,0)</f>
        <v>0</v>
      </c>
      <c r="BG10" s="143">
        <f>IF(BB10=5,G10,0)</f>
        <v>0</v>
      </c>
      <c r="CA10" s="143">
        <v>1</v>
      </c>
      <c r="CB10" s="143">
        <v>1</v>
      </c>
      <c r="CC10" s="166"/>
      <c r="CD10" s="166"/>
    </row>
    <row r="11" spans="1:82" ht="33.75" x14ac:dyDescent="0.2">
      <c r="A11" s="174"/>
      <c r="B11" s="175"/>
      <c r="C11" s="222" t="s">
        <v>93</v>
      </c>
      <c r="D11" s="223"/>
      <c r="E11" s="177">
        <v>51.081499999999998</v>
      </c>
      <c r="F11" s="178"/>
      <c r="G11" s="179"/>
      <c r="H11" s="180"/>
      <c r="I11" s="181"/>
      <c r="J11" s="180"/>
      <c r="K11" s="181"/>
      <c r="M11" s="176" t="s">
        <v>93</v>
      </c>
      <c r="O11" s="176"/>
      <c r="Q11" s="166"/>
    </row>
    <row r="12" spans="1:82" x14ac:dyDescent="0.2">
      <c r="A12" s="174"/>
      <c r="B12" s="175"/>
      <c r="C12" s="222" t="s">
        <v>94</v>
      </c>
      <c r="D12" s="223"/>
      <c r="E12" s="177">
        <v>61.017000000000003</v>
      </c>
      <c r="F12" s="178"/>
      <c r="G12" s="179"/>
      <c r="H12" s="180"/>
      <c r="I12" s="181"/>
      <c r="J12" s="180"/>
      <c r="K12" s="181"/>
      <c r="M12" s="176" t="s">
        <v>94</v>
      </c>
      <c r="O12" s="176"/>
      <c r="Q12" s="166"/>
    </row>
    <row r="13" spans="1:82" x14ac:dyDescent="0.2">
      <c r="A13" s="167">
        <v>3</v>
      </c>
      <c r="B13" s="168" t="s">
        <v>95</v>
      </c>
      <c r="C13" s="169" t="s">
        <v>96</v>
      </c>
      <c r="D13" s="170" t="s">
        <v>88</v>
      </c>
      <c r="E13" s="171">
        <v>7.6</v>
      </c>
      <c r="F13" s="171">
        <v>0</v>
      </c>
      <c r="G13" s="172">
        <f>E13*F13</f>
        <v>0</v>
      </c>
      <c r="H13" s="173">
        <v>0</v>
      </c>
      <c r="I13" s="173">
        <f>E13*H13</f>
        <v>0</v>
      </c>
      <c r="J13" s="173">
        <v>-0.22</v>
      </c>
      <c r="K13" s="173">
        <f>E13*J13</f>
        <v>-1.6719999999999999</v>
      </c>
      <c r="Q13" s="166">
        <v>2</v>
      </c>
      <c r="AA13" s="143">
        <v>1</v>
      </c>
      <c r="AB13" s="143">
        <v>1</v>
      </c>
      <c r="AC13" s="143">
        <v>1</v>
      </c>
      <c r="BB13" s="143">
        <v>1</v>
      </c>
      <c r="BC13" s="143">
        <f>IF(BB13=1,G13,0)</f>
        <v>0</v>
      </c>
      <c r="BD13" s="143">
        <f>IF(BB13=2,G13,0)</f>
        <v>0</v>
      </c>
      <c r="BE13" s="143">
        <f>IF(BB13=3,G13,0)</f>
        <v>0</v>
      </c>
      <c r="BF13" s="143">
        <f>IF(BB13=4,G13,0)</f>
        <v>0</v>
      </c>
      <c r="BG13" s="143">
        <f>IF(BB13=5,G13,0)</f>
        <v>0</v>
      </c>
      <c r="CA13" s="143">
        <v>1</v>
      </c>
      <c r="CB13" s="143">
        <v>1</v>
      </c>
      <c r="CC13" s="166"/>
      <c r="CD13" s="166"/>
    </row>
    <row r="14" spans="1:82" x14ac:dyDescent="0.2">
      <c r="A14" s="174"/>
      <c r="B14" s="175"/>
      <c r="C14" s="222" t="s">
        <v>97</v>
      </c>
      <c r="D14" s="223"/>
      <c r="E14" s="177">
        <v>7.6</v>
      </c>
      <c r="F14" s="178"/>
      <c r="G14" s="179"/>
      <c r="H14" s="180"/>
      <c r="I14" s="181"/>
      <c r="J14" s="180"/>
      <c r="K14" s="181"/>
      <c r="M14" s="176" t="s">
        <v>97</v>
      </c>
      <c r="O14" s="176"/>
      <c r="Q14" s="166"/>
    </row>
    <row r="15" spans="1:82" x14ac:dyDescent="0.2">
      <c r="A15" s="167">
        <v>4</v>
      </c>
      <c r="B15" s="168" t="s">
        <v>98</v>
      </c>
      <c r="C15" s="169" t="s">
        <v>99</v>
      </c>
      <c r="D15" s="170" t="s">
        <v>92</v>
      </c>
      <c r="E15" s="171">
        <v>112.09650000000001</v>
      </c>
      <c r="F15" s="171">
        <v>0</v>
      </c>
      <c r="G15" s="172">
        <f>E15*F15</f>
        <v>0</v>
      </c>
      <c r="H15" s="173">
        <v>0</v>
      </c>
      <c r="I15" s="173">
        <f>E15*H15</f>
        <v>0</v>
      </c>
      <c r="J15" s="173">
        <v>0</v>
      </c>
      <c r="K15" s="173">
        <f>E15*J15</f>
        <v>0</v>
      </c>
      <c r="Q15" s="166">
        <v>2</v>
      </c>
      <c r="AA15" s="143">
        <v>1</v>
      </c>
      <c r="AB15" s="143">
        <v>1</v>
      </c>
      <c r="AC15" s="143">
        <v>1</v>
      </c>
      <c r="BB15" s="143">
        <v>1</v>
      </c>
      <c r="BC15" s="143">
        <f>IF(BB15=1,G15,0)</f>
        <v>0</v>
      </c>
      <c r="BD15" s="143">
        <f>IF(BB15=2,G15,0)</f>
        <v>0</v>
      </c>
      <c r="BE15" s="143">
        <f>IF(BB15=3,G15,0)</f>
        <v>0</v>
      </c>
      <c r="BF15" s="143">
        <f>IF(BB15=4,G15,0)</f>
        <v>0</v>
      </c>
      <c r="BG15" s="143">
        <f>IF(BB15=5,G15,0)</f>
        <v>0</v>
      </c>
      <c r="CA15" s="143">
        <v>1</v>
      </c>
      <c r="CB15" s="143">
        <v>1</v>
      </c>
      <c r="CC15" s="166"/>
      <c r="CD15" s="166"/>
    </row>
    <row r="16" spans="1:82" x14ac:dyDescent="0.2">
      <c r="A16" s="167">
        <v>5</v>
      </c>
      <c r="B16" s="168" t="s">
        <v>100</v>
      </c>
      <c r="C16" s="169" t="s">
        <v>101</v>
      </c>
      <c r="D16" s="170" t="s">
        <v>92</v>
      </c>
      <c r="E16" s="171">
        <v>31.917000000000002</v>
      </c>
      <c r="F16" s="171">
        <v>0</v>
      </c>
      <c r="G16" s="172">
        <f>E16*F16</f>
        <v>0</v>
      </c>
      <c r="H16" s="173">
        <v>0</v>
      </c>
      <c r="I16" s="173">
        <f>E16*H16</f>
        <v>0</v>
      </c>
      <c r="J16" s="173">
        <v>0</v>
      </c>
      <c r="K16" s="173">
        <f>E16*J16</f>
        <v>0</v>
      </c>
      <c r="Q16" s="166">
        <v>2</v>
      </c>
      <c r="AA16" s="143">
        <v>1</v>
      </c>
      <c r="AB16" s="143">
        <v>1</v>
      </c>
      <c r="AC16" s="143">
        <v>1</v>
      </c>
      <c r="BB16" s="143">
        <v>1</v>
      </c>
      <c r="BC16" s="143">
        <f>IF(BB16=1,G16,0)</f>
        <v>0</v>
      </c>
      <c r="BD16" s="143">
        <f>IF(BB16=2,G16,0)</f>
        <v>0</v>
      </c>
      <c r="BE16" s="143">
        <f>IF(BB16=3,G16,0)</f>
        <v>0</v>
      </c>
      <c r="BF16" s="143">
        <f>IF(BB16=4,G16,0)</f>
        <v>0</v>
      </c>
      <c r="BG16" s="143">
        <f>IF(BB16=5,G16,0)</f>
        <v>0</v>
      </c>
      <c r="CA16" s="143">
        <v>1</v>
      </c>
      <c r="CB16" s="143">
        <v>1</v>
      </c>
      <c r="CC16" s="166"/>
      <c r="CD16" s="166"/>
    </row>
    <row r="17" spans="1:82" ht="33.75" x14ac:dyDescent="0.2">
      <c r="A17" s="174"/>
      <c r="B17" s="175"/>
      <c r="C17" s="222" t="s">
        <v>102</v>
      </c>
      <c r="D17" s="223"/>
      <c r="E17" s="177">
        <v>14.425000000000001</v>
      </c>
      <c r="F17" s="178"/>
      <c r="G17" s="179"/>
      <c r="H17" s="180"/>
      <c r="I17" s="181"/>
      <c r="J17" s="180"/>
      <c r="K17" s="181"/>
      <c r="M17" s="176" t="s">
        <v>102</v>
      </c>
      <c r="O17" s="176"/>
      <c r="Q17" s="166"/>
    </row>
    <row r="18" spans="1:82" x14ac:dyDescent="0.2">
      <c r="A18" s="174"/>
      <c r="B18" s="175"/>
      <c r="C18" s="222" t="s">
        <v>103</v>
      </c>
      <c r="D18" s="223"/>
      <c r="E18" s="177">
        <v>17.492000000000001</v>
      </c>
      <c r="F18" s="178"/>
      <c r="G18" s="179"/>
      <c r="H18" s="180"/>
      <c r="I18" s="181"/>
      <c r="J18" s="180"/>
      <c r="K18" s="181"/>
      <c r="M18" s="176" t="s">
        <v>103</v>
      </c>
      <c r="O18" s="176"/>
      <c r="Q18" s="166"/>
    </row>
    <row r="19" spans="1:82" x14ac:dyDescent="0.2">
      <c r="A19" s="167">
        <v>6</v>
      </c>
      <c r="B19" s="168" t="s">
        <v>104</v>
      </c>
      <c r="C19" s="169" t="s">
        <v>105</v>
      </c>
      <c r="D19" s="170" t="s">
        <v>92</v>
      </c>
      <c r="E19" s="171">
        <v>31.917000000000002</v>
      </c>
      <c r="F19" s="171">
        <v>0</v>
      </c>
      <c r="G19" s="172">
        <f>E19*F19</f>
        <v>0</v>
      </c>
      <c r="H19" s="173">
        <v>0</v>
      </c>
      <c r="I19" s="173">
        <f>E19*H19</f>
        <v>0</v>
      </c>
      <c r="J19" s="173">
        <v>0</v>
      </c>
      <c r="K19" s="173">
        <f>E19*J19</f>
        <v>0</v>
      </c>
      <c r="Q19" s="166">
        <v>2</v>
      </c>
      <c r="AA19" s="143">
        <v>1</v>
      </c>
      <c r="AB19" s="143">
        <v>1</v>
      </c>
      <c r="AC19" s="143">
        <v>1</v>
      </c>
      <c r="BB19" s="143">
        <v>1</v>
      </c>
      <c r="BC19" s="143">
        <f>IF(BB19=1,G19,0)</f>
        <v>0</v>
      </c>
      <c r="BD19" s="143">
        <f>IF(BB19=2,G19,0)</f>
        <v>0</v>
      </c>
      <c r="BE19" s="143">
        <f>IF(BB19=3,G19,0)</f>
        <v>0</v>
      </c>
      <c r="BF19" s="143">
        <f>IF(BB19=4,G19,0)</f>
        <v>0</v>
      </c>
      <c r="BG19" s="143">
        <f>IF(BB19=5,G19,0)</f>
        <v>0</v>
      </c>
      <c r="CA19" s="143">
        <v>1</v>
      </c>
      <c r="CB19" s="143">
        <v>1</v>
      </c>
      <c r="CC19" s="166"/>
      <c r="CD19" s="166"/>
    </row>
    <row r="20" spans="1:82" x14ac:dyDescent="0.2">
      <c r="A20" s="167">
        <v>7</v>
      </c>
      <c r="B20" s="168" t="s">
        <v>106</v>
      </c>
      <c r="C20" s="169" t="s">
        <v>107</v>
      </c>
      <c r="D20" s="170" t="s">
        <v>92</v>
      </c>
      <c r="E20" s="171">
        <v>40.572899999999997</v>
      </c>
      <c r="F20" s="171">
        <v>0</v>
      </c>
      <c r="G20" s="172">
        <f>E20*F20</f>
        <v>0</v>
      </c>
      <c r="H20" s="173">
        <v>0</v>
      </c>
      <c r="I20" s="173">
        <f>E20*H20</f>
        <v>0</v>
      </c>
      <c r="J20" s="173">
        <v>0</v>
      </c>
      <c r="K20" s="173">
        <f>E20*J20</f>
        <v>0</v>
      </c>
      <c r="Q20" s="166">
        <v>2</v>
      </c>
      <c r="AA20" s="143">
        <v>1</v>
      </c>
      <c r="AB20" s="143">
        <v>1</v>
      </c>
      <c r="AC20" s="143">
        <v>1</v>
      </c>
      <c r="BB20" s="143">
        <v>1</v>
      </c>
      <c r="BC20" s="143">
        <f>IF(BB20=1,G20,0)</f>
        <v>0</v>
      </c>
      <c r="BD20" s="143">
        <f>IF(BB20=2,G20,0)</f>
        <v>0</v>
      </c>
      <c r="BE20" s="143">
        <f>IF(BB20=3,G20,0)</f>
        <v>0</v>
      </c>
      <c r="BF20" s="143">
        <f>IF(BB20=4,G20,0)</f>
        <v>0</v>
      </c>
      <c r="BG20" s="143">
        <f>IF(BB20=5,G20,0)</f>
        <v>0</v>
      </c>
      <c r="CA20" s="143">
        <v>1</v>
      </c>
      <c r="CB20" s="143">
        <v>1</v>
      </c>
      <c r="CC20" s="166"/>
      <c r="CD20" s="166"/>
    </row>
    <row r="21" spans="1:82" x14ac:dyDescent="0.2">
      <c r="A21" s="174"/>
      <c r="B21" s="175"/>
      <c r="C21" s="222" t="s">
        <v>108</v>
      </c>
      <c r="D21" s="223"/>
      <c r="E21" s="177">
        <v>36.197899999999997</v>
      </c>
      <c r="F21" s="178"/>
      <c r="G21" s="179"/>
      <c r="H21" s="180"/>
      <c r="I21" s="181"/>
      <c r="J21" s="180"/>
      <c r="K21" s="181"/>
      <c r="M21" s="176" t="s">
        <v>108</v>
      </c>
      <c r="O21" s="176"/>
      <c r="Q21" s="166"/>
    </row>
    <row r="22" spans="1:82" x14ac:dyDescent="0.2">
      <c r="A22" s="174"/>
      <c r="B22" s="175"/>
      <c r="C22" s="222" t="s">
        <v>109</v>
      </c>
      <c r="D22" s="223"/>
      <c r="E22" s="177">
        <v>0.22</v>
      </c>
      <c r="F22" s="178"/>
      <c r="G22" s="179"/>
      <c r="H22" s="180"/>
      <c r="I22" s="181"/>
      <c r="J22" s="180"/>
      <c r="K22" s="181"/>
      <c r="M22" s="176" t="s">
        <v>109</v>
      </c>
      <c r="O22" s="176"/>
      <c r="Q22" s="166"/>
    </row>
    <row r="23" spans="1:82" ht="22.5" x14ac:dyDescent="0.2">
      <c r="A23" s="174"/>
      <c r="B23" s="175"/>
      <c r="C23" s="222" t="s">
        <v>110</v>
      </c>
      <c r="D23" s="223"/>
      <c r="E23" s="177">
        <v>4.1550000000000002</v>
      </c>
      <c r="F23" s="178"/>
      <c r="G23" s="179"/>
      <c r="H23" s="180"/>
      <c r="I23" s="181"/>
      <c r="J23" s="180"/>
      <c r="K23" s="181"/>
      <c r="M23" s="176" t="s">
        <v>110</v>
      </c>
      <c r="O23" s="176"/>
      <c r="Q23" s="166"/>
    </row>
    <row r="24" spans="1:82" x14ac:dyDescent="0.2">
      <c r="A24" s="167">
        <v>8</v>
      </c>
      <c r="B24" s="168" t="s">
        <v>111</v>
      </c>
      <c r="C24" s="169" t="s">
        <v>112</v>
      </c>
      <c r="D24" s="170" t="s">
        <v>92</v>
      </c>
      <c r="E24" s="171">
        <v>2.8986000000000001</v>
      </c>
      <c r="F24" s="171">
        <v>0</v>
      </c>
      <c r="G24" s="172">
        <f>E24*F24</f>
        <v>0</v>
      </c>
      <c r="H24" s="173">
        <v>0</v>
      </c>
      <c r="I24" s="173">
        <f>E24*H24</f>
        <v>0</v>
      </c>
      <c r="J24" s="173">
        <v>0</v>
      </c>
      <c r="K24" s="173">
        <f>E24*J24</f>
        <v>0</v>
      </c>
      <c r="Q24" s="166">
        <v>2</v>
      </c>
      <c r="AA24" s="143">
        <v>1</v>
      </c>
      <c r="AB24" s="143">
        <v>1</v>
      </c>
      <c r="AC24" s="143">
        <v>1</v>
      </c>
      <c r="BB24" s="143">
        <v>1</v>
      </c>
      <c r="BC24" s="143">
        <f>IF(BB24=1,G24,0)</f>
        <v>0</v>
      </c>
      <c r="BD24" s="143">
        <f>IF(BB24=2,G24,0)</f>
        <v>0</v>
      </c>
      <c r="BE24" s="143">
        <f>IF(BB24=3,G24,0)</f>
        <v>0</v>
      </c>
      <c r="BF24" s="143">
        <f>IF(BB24=4,G24,0)</f>
        <v>0</v>
      </c>
      <c r="BG24" s="143">
        <f>IF(BB24=5,G24,0)</f>
        <v>0</v>
      </c>
      <c r="CA24" s="143">
        <v>1</v>
      </c>
      <c r="CB24" s="143">
        <v>1</v>
      </c>
      <c r="CC24" s="166"/>
      <c r="CD24" s="166"/>
    </row>
    <row r="25" spans="1:82" ht="33.75" x14ac:dyDescent="0.2">
      <c r="A25" s="174"/>
      <c r="B25" s="175"/>
      <c r="C25" s="222" t="s">
        <v>113</v>
      </c>
      <c r="D25" s="223"/>
      <c r="E25" s="177">
        <v>2.8986000000000001</v>
      </c>
      <c r="F25" s="178"/>
      <c r="G25" s="179"/>
      <c r="H25" s="180"/>
      <c r="I25" s="181"/>
      <c r="J25" s="180"/>
      <c r="K25" s="181"/>
      <c r="M25" s="176" t="s">
        <v>113</v>
      </c>
      <c r="O25" s="176"/>
      <c r="Q25" s="166"/>
    </row>
    <row r="26" spans="1:82" x14ac:dyDescent="0.2">
      <c r="A26" s="167">
        <v>9</v>
      </c>
      <c r="B26" s="168" t="s">
        <v>114</v>
      </c>
      <c r="C26" s="169" t="s">
        <v>115</v>
      </c>
      <c r="D26" s="170" t="s">
        <v>92</v>
      </c>
      <c r="E26" s="171">
        <v>147.94049999999999</v>
      </c>
      <c r="F26" s="171">
        <v>0</v>
      </c>
      <c r="G26" s="172">
        <f>E26*F26</f>
        <v>0</v>
      </c>
      <c r="H26" s="173">
        <v>0</v>
      </c>
      <c r="I26" s="173">
        <f>E26*H26</f>
        <v>0</v>
      </c>
      <c r="J26" s="173">
        <v>0</v>
      </c>
      <c r="K26" s="173">
        <f>E26*J26</f>
        <v>0</v>
      </c>
      <c r="Q26" s="166">
        <v>2</v>
      </c>
      <c r="AA26" s="143">
        <v>1</v>
      </c>
      <c r="AB26" s="143">
        <v>1</v>
      </c>
      <c r="AC26" s="143">
        <v>1</v>
      </c>
      <c r="BB26" s="143">
        <v>1</v>
      </c>
      <c r="BC26" s="143">
        <f>IF(BB26=1,G26,0)</f>
        <v>0</v>
      </c>
      <c r="BD26" s="143">
        <f>IF(BB26=2,G26,0)</f>
        <v>0</v>
      </c>
      <c r="BE26" s="143">
        <f>IF(BB26=3,G26,0)</f>
        <v>0</v>
      </c>
      <c r="BF26" s="143">
        <f>IF(BB26=4,G26,0)</f>
        <v>0</v>
      </c>
      <c r="BG26" s="143">
        <f>IF(BB26=5,G26,0)</f>
        <v>0</v>
      </c>
      <c r="CA26" s="143">
        <v>1</v>
      </c>
      <c r="CB26" s="143">
        <v>1</v>
      </c>
      <c r="CC26" s="166"/>
      <c r="CD26" s="166"/>
    </row>
    <row r="27" spans="1:82" x14ac:dyDescent="0.2">
      <c r="A27" s="174"/>
      <c r="B27" s="175"/>
      <c r="C27" s="222" t="s">
        <v>116</v>
      </c>
      <c r="D27" s="223"/>
      <c r="E27" s="177">
        <v>147.94049999999999</v>
      </c>
      <c r="F27" s="178"/>
      <c r="G27" s="179"/>
      <c r="H27" s="180"/>
      <c r="I27" s="181"/>
      <c r="J27" s="180"/>
      <c r="K27" s="181"/>
      <c r="M27" s="176" t="s">
        <v>116</v>
      </c>
      <c r="O27" s="176"/>
      <c r="Q27" s="166"/>
    </row>
    <row r="28" spans="1:82" x14ac:dyDescent="0.2">
      <c r="A28" s="167">
        <v>10</v>
      </c>
      <c r="B28" s="168" t="s">
        <v>117</v>
      </c>
      <c r="C28" s="169" t="s">
        <v>118</v>
      </c>
      <c r="D28" s="170" t="s">
        <v>92</v>
      </c>
      <c r="E28" s="171">
        <v>147.94049999999999</v>
      </c>
      <c r="F28" s="171">
        <v>0</v>
      </c>
      <c r="G28" s="172">
        <f>E28*F28</f>
        <v>0</v>
      </c>
      <c r="H28" s="173">
        <v>0</v>
      </c>
      <c r="I28" s="173">
        <f>E28*H28</f>
        <v>0</v>
      </c>
      <c r="J28" s="173">
        <v>0</v>
      </c>
      <c r="K28" s="173">
        <f>E28*J28</f>
        <v>0</v>
      </c>
      <c r="Q28" s="166">
        <v>2</v>
      </c>
      <c r="AA28" s="143">
        <v>1</v>
      </c>
      <c r="AB28" s="143">
        <v>1</v>
      </c>
      <c r="AC28" s="143">
        <v>1</v>
      </c>
      <c r="BB28" s="143">
        <v>1</v>
      </c>
      <c r="BC28" s="143">
        <f>IF(BB28=1,G28,0)</f>
        <v>0</v>
      </c>
      <c r="BD28" s="143">
        <f>IF(BB28=2,G28,0)</f>
        <v>0</v>
      </c>
      <c r="BE28" s="143">
        <f>IF(BB28=3,G28,0)</f>
        <v>0</v>
      </c>
      <c r="BF28" s="143">
        <f>IF(BB28=4,G28,0)</f>
        <v>0</v>
      </c>
      <c r="BG28" s="143">
        <f>IF(BB28=5,G28,0)</f>
        <v>0</v>
      </c>
      <c r="CA28" s="143">
        <v>1</v>
      </c>
      <c r="CB28" s="143">
        <v>1</v>
      </c>
      <c r="CC28" s="166"/>
      <c r="CD28" s="166"/>
    </row>
    <row r="29" spans="1:82" x14ac:dyDescent="0.2">
      <c r="A29" s="167">
        <v>11</v>
      </c>
      <c r="B29" s="168" t="s">
        <v>119</v>
      </c>
      <c r="C29" s="169" t="s">
        <v>120</v>
      </c>
      <c r="D29" s="170" t="s">
        <v>121</v>
      </c>
      <c r="E29" s="171">
        <v>251.49879999999999</v>
      </c>
      <c r="F29" s="171">
        <v>0</v>
      </c>
      <c r="G29" s="172">
        <f>E29*F29</f>
        <v>0</v>
      </c>
      <c r="H29" s="173">
        <v>0</v>
      </c>
      <c r="I29" s="173">
        <f>E29*H29</f>
        <v>0</v>
      </c>
      <c r="J29" s="173">
        <v>0</v>
      </c>
      <c r="K29" s="173">
        <f>E29*J29</f>
        <v>0</v>
      </c>
      <c r="Q29" s="166">
        <v>2</v>
      </c>
      <c r="AA29" s="143">
        <v>1</v>
      </c>
      <c r="AB29" s="143">
        <v>1</v>
      </c>
      <c r="AC29" s="143">
        <v>1</v>
      </c>
      <c r="BB29" s="143">
        <v>1</v>
      </c>
      <c r="BC29" s="143">
        <f>IF(BB29=1,G29,0)</f>
        <v>0</v>
      </c>
      <c r="BD29" s="143">
        <f>IF(BB29=2,G29,0)</f>
        <v>0</v>
      </c>
      <c r="BE29" s="143">
        <f>IF(BB29=3,G29,0)</f>
        <v>0</v>
      </c>
      <c r="BF29" s="143">
        <f>IF(BB29=4,G29,0)</f>
        <v>0</v>
      </c>
      <c r="BG29" s="143">
        <f>IF(BB29=5,G29,0)</f>
        <v>0</v>
      </c>
      <c r="CA29" s="143">
        <v>1</v>
      </c>
      <c r="CB29" s="143">
        <v>1</v>
      </c>
      <c r="CC29" s="166"/>
      <c r="CD29" s="166"/>
    </row>
    <row r="30" spans="1:82" x14ac:dyDescent="0.2">
      <c r="A30" s="174"/>
      <c r="B30" s="175"/>
      <c r="C30" s="222" t="s">
        <v>122</v>
      </c>
      <c r="D30" s="223"/>
      <c r="E30" s="177">
        <v>251.49879999999999</v>
      </c>
      <c r="F30" s="178"/>
      <c r="G30" s="179"/>
      <c r="H30" s="180"/>
      <c r="I30" s="181"/>
      <c r="J30" s="180"/>
      <c r="K30" s="181"/>
      <c r="M30" s="176" t="s">
        <v>122</v>
      </c>
      <c r="O30" s="176"/>
      <c r="Q30" s="166"/>
    </row>
    <row r="31" spans="1:82" x14ac:dyDescent="0.2">
      <c r="A31" s="167">
        <v>12</v>
      </c>
      <c r="B31" s="168" t="s">
        <v>123</v>
      </c>
      <c r="C31" s="169" t="s">
        <v>124</v>
      </c>
      <c r="D31" s="170" t="s">
        <v>92</v>
      </c>
      <c r="E31" s="171">
        <v>39.546500000000002</v>
      </c>
      <c r="F31" s="171">
        <v>0</v>
      </c>
      <c r="G31" s="172">
        <f>E31*F31</f>
        <v>0</v>
      </c>
      <c r="H31" s="173">
        <v>0</v>
      </c>
      <c r="I31" s="173">
        <f>E31*H31</f>
        <v>0</v>
      </c>
      <c r="J31" s="173">
        <v>0</v>
      </c>
      <c r="K31" s="173">
        <f>E31*J31</f>
        <v>0</v>
      </c>
      <c r="Q31" s="166">
        <v>2</v>
      </c>
      <c r="AA31" s="143">
        <v>1</v>
      </c>
      <c r="AB31" s="143">
        <v>1</v>
      </c>
      <c r="AC31" s="143">
        <v>1</v>
      </c>
      <c r="BB31" s="143">
        <v>1</v>
      </c>
      <c r="BC31" s="143">
        <f>IF(BB31=1,G31,0)</f>
        <v>0</v>
      </c>
      <c r="BD31" s="143">
        <f>IF(BB31=2,G31,0)</f>
        <v>0</v>
      </c>
      <c r="BE31" s="143">
        <f>IF(BB31=3,G31,0)</f>
        <v>0</v>
      </c>
      <c r="BF31" s="143">
        <f>IF(BB31=4,G31,0)</f>
        <v>0</v>
      </c>
      <c r="BG31" s="143">
        <f>IF(BB31=5,G31,0)</f>
        <v>0</v>
      </c>
      <c r="CA31" s="143">
        <v>1</v>
      </c>
      <c r="CB31" s="143">
        <v>1</v>
      </c>
      <c r="CC31" s="166"/>
      <c r="CD31" s="166"/>
    </row>
    <row r="32" spans="1:82" x14ac:dyDescent="0.2">
      <c r="A32" s="174"/>
      <c r="B32" s="175"/>
      <c r="C32" s="222" t="s">
        <v>125</v>
      </c>
      <c r="D32" s="223"/>
      <c r="E32" s="177">
        <v>17.8995</v>
      </c>
      <c r="F32" s="178"/>
      <c r="G32" s="179"/>
      <c r="H32" s="180"/>
      <c r="I32" s="181"/>
      <c r="J32" s="180"/>
      <c r="K32" s="181"/>
      <c r="M32" s="176" t="s">
        <v>125</v>
      </c>
      <c r="O32" s="176"/>
      <c r="Q32" s="166"/>
    </row>
    <row r="33" spans="1:82" x14ac:dyDescent="0.2">
      <c r="A33" s="174"/>
      <c r="B33" s="175"/>
      <c r="C33" s="222" t="s">
        <v>126</v>
      </c>
      <c r="D33" s="223"/>
      <c r="E33" s="177">
        <v>4.1550000000000002</v>
      </c>
      <c r="F33" s="178"/>
      <c r="G33" s="179"/>
      <c r="H33" s="180"/>
      <c r="I33" s="181"/>
      <c r="J33" s="180"/>
      <c r="K33" s="181"/>
      <c r="M33" s="176" t="s">
        <v>126</v>
      </c>
      <c r="O33" s="176"/>
      <c r="Q33" s="166"/>
    </row>
    <row r="34" spans="1:82" x14ac:dyDescent="0.2">
      <c r="A34" s="174"/>
      <c r="B34" s="175"/>
      <c r="C34" s="222" t="s">
        <v>127</v>
      </c>
      <c r="D34" s="223"/>
      <c r="E34" s="177">
        <v>17.492000000000001</v>
      </c>
      <c r="F34" s="178"/>
      <c r="G34" s="179"/>
      <c r="H34" s="180"/>
      <c r="I34" s="181"/>
      <c r="J34" s="180"/>
      <c r="K34" s="181"/>
      <c r="M34" s="176" t="s">
        <v>127</v>
      </c>
      <c r="O34" s="176"/>
      <c r="Q34" s="166"/>
    </row>
    <row r="35" spans="1:82" x14ac:dyDescent="0.2">
      <c r="A35" s="182"/>
      <c r="B35" s="183" t="s">
        <v>79</v>
      </c>
      <c r="C35" s="184" t="str">
        <f>CONCATENATE(B7," ",C7)</f>
        <v>1 Zemní práce</v>
      </c>
      <c r="D35" s="185"/>
      <c r="E35" s="186"/>
      <c r="F35" s="187"/>
      <c r="G35" s="188">
        <f>SUM(G7:G34)</f>
        <v>0</v>
      </c>
      <c r="H35" s="189"/>
      <c r="I35" s="190">
        <f>SUM(I7:I34)</f>
        <v>0</v>
      </c>
      <c r="J35" s="189"/>
      <c r="K35" s="190">
        <f>SUM(K7:K34)</f>
        <v>-5.6187250000000004</v>
      </c>
      <c r="Q35" s="166">
        <v>4</v>
      </c>
      <c r="BC35" s="191">
        <f>SUM(BC7:BC34)</f>
        <v>0</v>
      </c>
      <c r="BD35" s="191">
        <f>SUM(BD7:BD34)</f>
        <v>0</v>
      </c>
      <c r="BE35" s="191">
        <f>SUM(BE7:BE34)</f>
        <v>0</v>
      </c>
      <c r="BF35" s="191">
        <f>SUM(BF7:BF34)</f>
        <v>0</v>
      </c>
      <c r="BG35" s="191">
        <f>SUM(BG7:BG34)</f>
        <v>0</v>
      </c>
    </row>
    <row r="36" spans="1:82" x14ac:dyDescent="0.2">
      <c r="A36" s="158" t="s">
        <v>76</v>
      </c>
      <c r="B36" s="159" t="s">
        <v>128</v>
      </c>
      <c r="C36" s="160" t="s">
        <v>129</v>
      </c>
      <c r="D36" s="161"/>
      <c r="E36" s="162"/>
      <c r="F36" s="162"/>
      <c r="G36" s="163"/>
      <c r="H36" s="164"/>
      <c r="I36" s="165"/>
      <c r="J36" s="164"/>
      <c r="K36" s="165"/>
      <c r="Q36" s="166">
        <v>1</v>
      </c>
    </row>
    <row r="37" spans="1:82" x14ac:dyDescent="0.2">
      <c r="A37" s="167">
        <v>13</v>
      </c>
      <c r="B37" s="168" t="s">
        <v>130</v>
      </c>
      <c r="C37" s="169" t="s">
        <v>131</v>
      </c>
      <c r="D37" s="170" t="s">
        <v>92</v>
      </c>
      <c r="E37" s="171">
        <v>31.779</v>
      </c>
      <c r="F37" s="171">
        <v>0</v>
      </c>
      <c r="G37" s="172">
        <f>E37*F37</f>
        <v>0</v>
      </c>
      <c r="H37" s="173">
        <v>2.5249999999999999</v>
      </c>
      <c r="I37" s="173">
        <f>E37*H37</f>
        <v>80.241974999999996</v>
      </c>
      <c r="J37" s="173">
        <v>0</v>
      </c>
      <c r="K37" s="173">
        <f>E37*J37</f>
        <v>0</v>
      </c>
      <c r="Q37" s="166">
        <v>2</v>
      </c>
      <c r="AA37" s="143">
        <v>1</v>
      </c>
      <c r="AB37" s="143">
        <v>1</v>
      </c>
      <c r="AC37" s="143">
        <v>1</v>
      </c>
      <c r="BB37" s="143">
        <v>1</v>
      </c>
      <c r="BC37" s="143">
        <f>IF(BB37=1,G37,0)</f>
        <v>0</v>
      </c>
      <c r="BD37" s="143">
        <f>IF(BB37=2,G37,0)</f>
        <v>0</v>
      </c>
      <c r="BE37" s="143">
        <f>IF(BB37=3,G37,0)</f>
        <v>0</v>
      </c>
      <c r="BF37" s="143">
        <f>IF(BB37=4,G37,0)</f>
        <v>0</v>
      </c>
      <c r="BG37" s="143">
        <f>IF(BB37=5,G37,0)</f>
        <v>0</v>
      </c>
      <c r="CA37" s="143">
        <v>1</v>
      </c>
      <c r="CB37" s="143">
        <v>1</v>
      </c>
      <c r="CC37" s="166"/>
      <c r="CD37" s="166"/>
    </row>
    <row r="38" spans="1:82" ht="22.5" x14ac:dyDescent="0.2">
      <c r="A38" s="174"/>
      <c r="B38" s="175"/>
      <c r="C38" s="222" t="s">
        <v>132</v>
      </c>
      <c r="D38" s="223"/>
      <c r="E38" s="177">
        <v>18.548999999999999</v>
      </c>
      <c r="F38" s="178"/>
      <c r="G38" s="179"/>
      <c r="H38" s="180"/>
      <c r="I38" s="181"/>
      <c r="J38" s="180"/>
      <c r="K38" s="181"/>
      <c r="M38" s="176" t="s">
        <v>132</v>
      </c>
      <c r="O38" s="176"/>
      <c r="Q38" s="166"/>
    </row>
    <row r="39" spans="1:82" x14ac:dyDescent="0.2">
      <c r="A39" s="174"/>
      <c r="B39" s="175"/>
      <c r="C39" s="222" t="s">
        <v>133</v>
      </c>
      <c r="D39" s="223"/>
      <c r="E39" s="177">
        <v>13.23</v>
      </c>
      <c r="F39" s="178"/>
      <c r="G39" s="179"/>
      <c r="H39" s="180"/>
      <c r="I39" s="181"/>
      <c r="J39" s="180"/>
      <c r="K39" s="181"/>
      <c r="M39" s="176" t="s">
        <v>133</v>
      </c>
      <c r="O39" s="176"/>
      <c r="Q39" s="166"/>
    </row>
    <row r="40" spans="1:82" x14ac:dyDescent="0.2">
      <c r="A40" s="167">
        <v>14</v>
      </c>
      <c r="B40" s="168" t="s">
        <v>134</v>
      </c>
      <c r="C40" s="169" t="s">
        <v>135</v>
      </c>
      <c r="D40" s="170" t="s">
        <v>92</v>
      </c>
      <c r="E40" s="171">
        <v>20.030799999999999</v>
      </c>
      <c r="F40" s="171">
        <v>0</v>
      </c>
      <c r="G40" s="172">
        <f>E40*F40</f>
        <v>0</v>
      </c>
      <c r="H40" s="173">
        <v>2.5249999999999999</v>
      </c>
      <c r="I40" s="173">
        <f>E40*H40</f>
        <v>50.577769999999994</v>
      </c>
      <c r="J40" s="173">
        <v>0</v>
      </c>
      <c r="K40" s="173">
        <f>E40*J40</f>
        <v>0</v>
      </c>
      <c r="Q40" s="166">
        <v>2</v>
      </c>
      <c r="AA40" s="143">
        <v>1</v>
      </c>
      <c r="AB40" s="143">
        <v>1</v>
      </c>
      <c r="AC40" s="143">
        <v>1</v>
      </c>
      <c r="BB40" s="143">
        <v>1</v>
      </c>
      <c r="BC40" s="143">
        <f>IF(BB40=1,G40,0)</f>
        <v>0</v>
      </c>
      <c r="BD40" s="143">
        <f>IF(BB40=2,G40,0)</f>
        <v>0</v>
      </c>
      <c r="BE40" s="143">
        <f>IF(BB40=3,G40,0)</f>
        <v>0</v>
      </c>
      <c r="BF40" s="143">
        <f>IF(BB40=4,G40,0)</f>
        <v>0</v>
      </c>
      <c r="BG40" s="143">
        <f>IF(BB40=5,G40,0)</f>
        <v>0</v>
      </c>
      <c r="CA40" s="143">
        <v>1</v>
      </c>
      <c r="CB40" s="143">
        <v>1</v>
      </c>
      <c r="CC40" s="166"/>
      <c r="CD40" s="166"/>
    </row>
    <row r="41" spans="1:82" x14ac:dyDescent="0.2">
      <c r="A41" s="174"/>
      <c r="B41" s="175"/>
      <c r="C41" s="222" t="s">
        <v>136</v>
      </c>
      <c r="D41" s="223"/>
      <c r="E41" s="177">
        <v>4.1280000000000001</v>
      </c>
      <c r="F41" s="178"/>
      <c r="G41" s="179"/>
      <c r="H41" s="180"/>
      <c r="I41" s="181"/>
      <c r="J41" s="180"/>
      <c r="K41" s="181"/>
      <c r="M41" s="176" t="s">
        <v>136</v>
      </c>
      <c r="O41" s="176"/>
      <c r="Q41" s="166"/>
    </row>
    <row r="42" spans="1:82" x14ac:dyDescent="0.2">
      <c r="A42" s="174"/>
      <c r="B42" s="175"/>
      <c r="C42" s="222" t="s">
        <v>137</v>
      </c>
      <c r="D42" s="223"/>
      <c r="E42" s="177">
        <v>8.2408000000000001</v>
      </c>
      <c r="F42" s="178"/>
      <c r="G42" s="179"/>
      <c r="H42" s="180"/>
      <c r="I42" s="181"/>
      <c r="J42" s="180"/>
      <c r="K42" s="181"/>
      <c r="M42" s="176" t="s">
        <v>137</v>
      </c>
      <c r="O42" s="176"/>
      <c r="Q42" s="166"/>
    </row>
    <row r="43" spans="1:82" x14ac:dyDescent="0.2">
      <c r="A43" s="174"/>
      <c r="B43" s="175"/>
      <c r="C43" s="222" t="s">
        <v>138</v>
      </c>
      <c r="D43" s="223"/>
      <c r="E43" s="177">
        <v>7.53</v>
      </c>
      <c r="F43" s="178"/>
      <c r="G43" s="179"/>
      <c r="H43" s="180"/>
      <c r="I43" s="181"/>
      <c r="J43" s="180"/>
      <c r="K43" s="181"/>
      <c r="M43" s="176" t="s">
        <v>138</v>
      </c>
      <c r="O43" s="176"/>
      <c r="Q43" s="166"/>
    </row>
    <row r="44" spans="1:82" x14ac:dyDescent="0.2">
      <c r="A44" s="174"/>
      <c r="B44" s="175"/>
      <c r="C44" s="222" t="s">
        <v>139</v>
      </c>
      <c r="D44" s="223"/>
      <c r="E44" s="177">
        <v>0.13200000000000001</v>
      </c>
      <c r="F44" s="178"/>
      <c r="G44" s="179"/>
      <c r="H44" s="180"/>
      <c r="I44" s="181"/>
      <c r="J44" s="180"/>
      <c r="K44" s="181"/>
      <c r="M44" s="176" t="s">
        <v>139</v>
      </c>
      <c r="O44" s="176"/>
      <c r="Q44" s="166"/>
    </row>
    <row r="45" spans="1:82" x14ac:dyDescent="0.2">
      <c r="A45" s="167">
        <v>15</v>
      </c>
      <c r="B45" s="168" t="s">
        <v>140</v>
      </c>
      <c r="C45" s="169" t="s">
        <v>141</v>
      </c>
      <c r="D45" s="170" t="s">
        <v>92</v>
      </c>
      <c r="E45" s="171">
        <v>2.8986000000000001</v>
      </c>
      <c r="F45" s="171">
        <v>0</v>
      </c>
      <c r="G45" s="172">
        <f>E45*F45</f>
        <v>0</v>
      </c>
      <c r="H45" s="173">
        <v>1.8463000000000001</v>
      </c>
      <c r="I45" s="173">
        <f>E45*H45</f>
        <v>5.3516851800000005</v>
      </c>
      <c r="J45" s="173">
        <v>0</v>
      </c>
      <c r="K45" s="173">
        <f>E45*J45</f>
        <v>0</v>
      </c>
      <c r="Q45" s="166">
        <v>2</v>
      </c>
      <c r="AA45" s="143">
        <v>1</v>
      </c>
      <c r="AB45" s="143">
        <v>1</v>
      </c>
      <c r="AC45" s="143">
        <v>1</v>
      </c>
      <c r="BB45" s="143">
        <v>1</v>
      </c>
      <c r="BC45" s="143">
        <f>IF(BB45=1,G45,0)</f>
        <v>0</v>
      </c>
      <c r="BD45" s="143">
        <f>IF(BB45=2,G45,0)</f>
        <v>0</v>
      </c>
      <c r="BE45" s="143">
        <f>IF(BB45=3,G45,0)</f>
        <v>0</v>
      </c>
      <c r="BF45" s="143">
        <f>IF(BB45=4,G45,0)</f>
        <v>0</v>
      </c>
      <c r="BG45" s="143">
        <f>IF(BB45=5,G45,0)</f>
        <v>0</v>
      </c>
      <c r="CA45" s="143">
        <v>1</v>
      </c>
      <c r="CB45" s="143">
        <v>1</v>
      </c>
      <c r="CC45" s="166"/>
      <c r="CD45" s="166"/>
    </row>
    <row r="46" spans="1:82" ht="33.75" x14ac:dyDescent="0.2">
      <c r="A46" s="174"/>
      <c r="B46" s="175"/>
      <c r="C46" s="222" t="s">
        <v>142</v>
      </c>
      <c r="D46" s="223"/>
      <c r="E46" s="177">
        <v>2.8986000000000001</v>
      </c>
      <c r="F46" s="178"/>
      <c r="G46" s="179"/>
      <c r="H46" s="180"/>
      <c r="I46" s="181"/>
      <c r="J46" s="180"/>
      <c r="K46" s="181"/>
      <c r="M46" s="176" t="s">
        <v>142</v>
      </c>
      <c r="O46" s="176"/>
      <c r="Q46" s="166"/>
    </row>
    <row r="47" spans="1:82" ht="22.5" x14ac:dyDescent="0.2">
      <c r="A47" s="167">
        <v>16</v>
      </c>
      <c r="B47" s="168" t="s">
        <v>143</v>
      </c>
      <c r="C47" s="169" t="s">
        <v>144</v>
      </c>
      <c r="D47" s="170" t="s">
        <v>88</v>
      </c>
      <c r="E47" s="171">
        <v>70.034999999999997</v>
      </c>
      <c r="F47" s="171">
        <v>0</v>
      </c>
      <c r="G47" s="172">
        <f>E47*F47</f>
        <v>0</v>
      </c>
      <c r="H47" s="173">
        <v>0.74</v>
      </c>
      <c r="I47" s="173">
        <f>E47*H47</f>
        <v>51.825899999999997</v>
      </c>
      <c r="J47" s="173">
        <v>0</v>
      </c>
      <c r="K47" s="173">
        <f>E47*J47</f>
        <v>0</v>
      </c>
      <c r="Q47" s="166">
        <v>2</v>
      </c>
      <c r="AA47" s="143">
        <v>1</v>
      </c>
      <c r="AB47" s="143">
        <v>1</v>
      </c>
      <c r="AC47" s="143">
        <v>1</v>
      </c>
      <c r="BB47" s="143">
        <v>1</v>
      </c>
      <c r="BC47" s="143">
        <f>IF(BB47=1,G47,0)</f>
        <v>0</v>
      </c>
      <c r="BD47" s="143">
        <f>IF(BB47=2,G47,0)</f>
        <v>0</v>
      </c>
      <c r="BE47" s="143">
        <f>IF(BB47=3,G47,0)</f>
        <v>0</v>
      </c>
      <c r="BF47" s="143">
        <f>IF(BB47=4,G47,0)</f>
        <v>0</v>
      </c>
      <c r="BG47" s="143">
        <f>IF(BB47=5,G47,0)</f>
        <v>0</v>
      </c>
      <c r="CA47" s="143">
        <v>1</v>
      </c>
      <c r="CB47" s="143">
        <v>1</v>
      </c>
      <c r="CC47" s="166"/>
      <c r="CD47" s="166"/>
    </row>
    <row r="48" spans="1:82" x14ac:dyDescent="0.2">
      <c r="A48" s="174"/>
      <c r="B48" s="175"/>
      <c r="C48" s="222" t="s">
        <v>145</v>
      </c>
      <c r="D48" s="223"/>
      <c r="E48" s="177">
        <v>5.2249999999999996</v>
      </c>
      <c r="F48" s="178"/>
      <c r="G48" s="179"/>
      <c r="H48" s="180"/>
      <c r="I48" s="181"/>
      <c r="J48" s="180"/>
      <c r="K48" s="181"/>
      <c r="M48" s="176" t="s">
        <v>145</v>
      </c>
      <c r="O48" s="176"/>
      <c r="Q48" s="166"/>
    </row>
    <row r="49" spans="1:82" x14ac:dyDescent="0.2">
      <c r="A49" s="174"/>
      <c r="B49" s="175"/>
      <c r="C49" s="222" t="s">
        <v>146</v>
      </c>
      <c r="D49" s="223"/>
      <c r="E49" s="177">
        <v>64.81</v>
      </c>
      <c r="F49" s="178"/>
      <c r="G49" s="179"/>
      <c r="H49" s="180"/>
      <c r="I49" s="181"/>
      <c r="J49" s="180"/>
      <c r="K49" s="181"/>
      <c r="M49" s="176" t="s">
        <v>146</v>
      </c>
      <c r="O49" s="176"/>
      <c r="Q49" s="166"/>
    </row>
    <row r="50" spans="1:82" x14ac:dyDescent="0.2">
      <c r="A50" s="167">
        <v>17</v>
      </c>
      <c r="B50" s="168" t="s">
        <v>147</v>
      </c>
      <c r="C50" s="169" t="s">
        <v>148</v>
      </c>
      <c r="D50" s="170" t="s">
        <v>121</v>
      </c>
      <c r="E50" s="171">
        <v>0.72</v>
      </c>
      <c r="F50" s="171">
        <v>0</v>
      </c>
      <c r="G50" s="172">
        <f>E50*F50</f>
        <v>0</v>
      </c>
      <c r="H50" s="173">
        <v>1.0211600000000001</v>
      </c>
      <c r="I50" s="173">
        <f>E50*H50</f>
        <v>0.73523519999999998</v>
      </c>
      <c r="J50" s="173">
        <v>0</v>
      </c>
      <c r="K50" s="173">
        <f>E50*J50</f>
        <v>0</v>
      </c>
      <c r="Q50" s="166">
        <v>2</v>
      </c>
      <c r="AA50" s="143">
        <v>1</v>
      </c>
      <c r="AB50" s="143">
        <v>1</v>
      </c>
      <c r="AC50" s="143">
        <v>1</v>
      </c>
      <c r="BB50" s="143">
        <v>1</v>
      </c>
      <c r="BC50" s="143">
        <f>IF(BB50=1,G50,0)</f>
        <v>0</v>
      </c>
      <c r="BD50" s="143">
        <f>IF(BB50=2,G50,0)</f>
        <v>0</v>
      </c>
      <c r="BE50" s="143">
        <f>IF(BB50=3,G50,0)</f>
        <v>0</v>
      </c>
      <c r="BF50" s="143">
        <f>IF(BB50=4,G50,0)</f>
        <v>0</v>
      </c>
      <c r="BG50" s="143">
        <f>IF(BB50=5,G50,0)</f>
        <v>0</v>
      </c>
      <c r="CA50" s="143">
        <v>1</v>
      </c>
      <c r="CB50" s="143">
        <v>1</v>
      </c>
      <c r="CC50" s="166"/>
      <c r="CD50" s="166"/>
    </row>
    <row r="51" spans="1:82" ht="22.5" x14ac:dyDescent="0.2">
      <c r="A51" s="174"/>
      <c r="B51" s="175"/>
      <c r="C51" s="222" t="s">
        <v>149</v>
      </c>
      <c r="D51" s="223"/>
      <c r="E51" s="177">
        <v>5.3699999999999998E-2</v>
      </c>
      <c r="F51" s="178"/>
      <c r="G51" s="179"/>
      <c r="H51" s="180"/>
      <c r="I51" s="181"/>
      <c r="J51" s="180"/>
      <c r="K51" s="181"/>
      <c r="M51" s="176" t="s">
        <v>149</v>
      </c>
      <c r="O51" s="176"/>
      <c r="Q51" s="166"/>
    </row>
    <row r="52" spans="1:82" ht="22.5" x14ac:dyDescent="0.2">
      <c r="A52" s="174"/>
      <c r="B52" s="175"/>
      <c r="C52" s="222" t="s">
        <v>150</v>
      </c>
      <c r="D52" s="223"/>
      <c r="E52" s="177">
        <v>0.66620000000000001</v>
      </c>
      <c r="F52" s="178"/>
      <c r="G52" s="179"/>
      <c r="H52" s="180"/>
      <c r="I52" s="181"/>
      <c r="J52" s="180"/>
      <c r="K52" s="181"/>
      <c r="M52" s="176" t="s">
        <v>150</v>
      </c>
      <c r="O52" s="176"/>
      <c r="Q52" s="166"/>
    </row>
    <row r="53" spans="1:82" x14ac:dyDescent="0.2">
      <c r="A53" s="167">
        <v>18</v>
      </c>
      <c r="B53" s="168" t="s">
        <v>151</v>
      </c>
      <c r="C53" s="169" t="s">
        <v>152</v>
      </c>
      <c r="D53" s="170" t="s">
        <v>88</v>
      </c>
      <c r="E53" s="171">
        <v>5.7134999999999998</v>
      </c>
      <c r="F53" s="171">
        <v>0</v>
      </c>
      <c r="G53" s="172">
        <f>E53*F53</f>
        <v>0</v>
      </c>
      <c r="H53" s="173">
        <v>3.9050000000000001E-2</v>
      </c>
      <c r="I53" s="173">
        <f>E53*H53</f>
        <v>0.223112175</v>
      </c>
      <c r="J53" s="173">
        <v>0</v>
      </c>
      <c r="K53" s="173">
        <f>E53*J53</f>
        <v>0</v>
      </c>
      <c r="Q53" s="166">
        <v>2</v>
      </c>
      <c r="AA53" s="143">
        <v>1</v>
      </c>
      <c r="AB53" s="143">
        <v>1</v>
      </c>
      <c r="AC53" s="143">
        <v>1</v>
      </c>
      <c r="BB53" s="143">
        <v>1</v>
      </c>
      <c r="BC53" s="143">
        <f>IF(BB53=1,G53,0)</f>
        <v>0</v>
      </c>
      <c r="BD53" s="143">
        <f>IF(BB53=2,G53,0)</f>
        <v>0</v>
      </c>
      <c r="BE53" s="143">
        <f>IF(BB53=3,G53,0)</f>
        <v>0</v>
      </c>
      <c r="BF53" s="143">
        <f>IF(BB53=4,G53,0)</f>
        <v>0</v>
      </c>
      <c r="BG53" s="143">
        <f>IF(BB53=5,G53,0)</f>
        <v>0</v>
      </c>
      <c r="CA53" s="143">
        <v>1</v>
      </c>
      <c r="CB53" s="143">
        <v>1</v>
      </c>
      <c r="CC53" s="166"/>
      <c r="CD53" s="166"/>
    </row>
    <row r="54" spans="1:82" x14ac:dyDescent="0.2">
      <c r="A54" s="174"/>
      <c r="B54" s="175"/>
      <c r="C54" s="222" t="s">
        <v>153</v>
      </c>
      <c r="D54" s="223"/>
      <c r="E54" s="177">
        <v>5.7134999999999998</v>
      </c>
      <c r="F54" s="178"/>
      <c r="G54" s="179"/>
      <c r="H54" s="180"/>
      <c r="I54" s="181"/>
      <c r="J54" s="180"/>
      <c r="K54" s="181"/>
      <c r="M54" s="176" t="s">
        <v>153</v>
      </c>
      <c r="O54" s="176"/>
      <c r="Q54" s="166"/>
    </row>
    <row r="55" spans="1:82" x14ac:dyDescent="0.2">
      <c r="A55" s="167">
        <v>19</v>
      </c>
      <c r="B55" s="168" t="s">
        <v>154</v>
      </c>
      <c r="C55" s="169" t="s">
        <v>155</v>
      </c>
      <c r="D55" s="170" t="s">
        <v>88</v>
      </c>
      <c r="E55" s="171">
        <v>5.7134999999999998</v>
      </c>
      <c r="F55" s="171">
        <v>0</v>
      </c>
      <c r="G55" s="172">
        <f>E55*F55</f>
        <v>0</v>
      </c>
      <c r="H55" s="173">
        <v>0</v>
      </c>
      <c r="I55" s="173">
        <f>E55*H55</f>
        <v>0</v>
      </c>
      <c r="J55" s="173">
        <v>0</v>
      </c>
      <c r="K55" s="173">
        <f>E55*J55</f>
        <v>0</v>
      </c>
      <c r="Q55" s="166">
        <v>2</v>
      </c>
      <c r="AA55" s="143">
        <v>1</v>
      </c>
      <c r="AB55" s="143">
        <v>1</v>
      </c>
      <c r="AC55" s="143">
        <v>1</v>
      </c>
      <c r="BB55" s="143">
        <v>1</v>
      </c>
      <c r="BC55" s="143">
        <f>IF(BB55=1,G55,0)</f>
        <v>0</v>
      </c>
      <c r="BD55" s="143">
        <f>IF(BB55=2,G55,0)</f>
        <v>0</v>
      </c>
      <c r="BE55" s="143">
        <f>IF(BB55=3,G55,0)</f>
        <v>0</v>
      </c>
      <c r="BF55" s="143">
        <f>IF(BB55=4,G55,0)</f>
        <v>0</v>
      </c>
      <c r="BG55" s="143">
        <f>IF(BB55=5,G55,0)</f>
        <v>0</v>
      </c>
      <c r="CA55" s="143">
        <v>1</v>
      </c>
      <c r="CB55" s="143">
        <v>1</v>
      </c>
      <c r="CC55" s="166"/>
      <c r="CD55" s="166"/>
    </row>
    <row r="56" spans="1:82" ht="22.5" x14ac:dyDescent="0.2">
      <c r="A56" s="167">
        <v>20</v>
      </c>
      <c r="B56" s="168" t="s">
        <v>156</v>
      </c>
      <c r="C56" s="169" t="s">
        <v>157</v>
      </c>
      <c r="D56" s="170" t="s">
        <v>121</v>
      </c>
      <c r="E56" s="171">
        <v>1.4873000000000001</v>
      </c>
      <c r="F56" s="171">
        <v>0</v>
      </c>
      <c r="G56" s="172">
        <f>E56*F56</f>
        <v>0</v>
      </c>
      <c r="H56" s="173">
        <v>1.05474</v>
      </c>
      <c r="I56" s="173">
        <f>E56*H56</f>
        <v>1.5687148020000001</v>
      </c>
      <c r="J56" s="173">
        <v>0</v>
      </c>
      <c r="K56" s="173">
        <f>E56*J56</f>
        <v>0</v>
      </c>
      <c r="Q56" s="166">
        <v>2</v>
      </c>
      <c r="AA56" s="143">
        <v>1</v>
      </c>
      <c r="AB56" s="143">
        <v>1</v>
      </c>
      <c r="AC56" s="143">
        <v>1</v>
      </c>
      <c r="BB56" s="143">
        <v>1</v>
      </c>
      <c r="BC56" s="143">
        <f>IF(BB56=1,G56,0)</f>
        <v>0</v>
      </c>
      <c r="BD56" s="143">
        <f>IF(BB56=2,G56,0)</f>
        <v>0</v>
      </c>
      <c r="BE56" s="143">
        <f>IF(BB56=3,G56,0)</f>
        <v>0</v>
      </c>
      <c r="BF56" s="143">
        <f>IF(BB56=4,G56,0)</f>
        <v>0</v>
      </c>
      <c r="BG56" s="143">
        <f>IF(BB56=5,G56,0)</f>
        <v>0</v>
      </c>
      <c r="CA56" s="143">
        <v>1</v>
      </c>
      <c r="CB56" s="143">
        <v>1</v>
      </c>
      <c r="CC56" s="166"/>
      <c r="CD56" s="166"/>
    </row>
    <row r="57" spans="1:82" ht="33.75" x14ac:dyDescent="0.2">
      <c r="A57" s="174"/>
      <c r="B57" s="175"/>
      <c r="C57" s="222" t="s">
        <v>158</v>
      </c>
      <c r="D57" s="223"/>
      <c r="E57" s="177">
        <v>0.86809999999999998</v>
      </c>
      <c r="F57" s="178"/>
      <c r="G57" s="179"/>
      <c r="H57" s="180"/>
      <c r="I57" s="181"/>
      <c r="J57" s="180"/>
      <c r="K57" s="181"/>
      <c r="M57" s="176" t="s">
        <v>158</v>
      </c>
      <c r="O57" s="176"/>
      <c r="Q57" s="166"/>
    </row>
    <row r="58" spans="1:82" x14ac:dyDescent="0.2">
      <c r="A58" s="174"/>
      <c r="B58" s="175"/>
      <c r="C58" s="222" t="s">
        <v>159</v>
      </c>
      <c r="D58" s="223"/>
      <c r="E58" s="177">
        <v>0.61919999999999997</v>
      </c>
      <c r="F58" s="178"/>
      <c r="G58" s="179"/>
      <c r="H58" s="180"/>
      <c r="I58" s="181"/>
      <c r="J58" s="180"/>
      <c r="K58" s="181"/>
      <c r="M58" s="176" t="s">
        <v>159</v>
      </c>
      <c r="O58" s="176"/>
      <c r="Q58" s="166"/>
    </row>
    <row r="59" spans="1:82" ht="22.5" x14ac:dyDescent="0.2">
      <c r="A59" s="167">
        <v>21</v>
      </c>
      <c r="B59" s="168" t="s">
        <v>160</v>
      </c>
      <c r="C59" s="169" t="s">
        <v>161</v>
      </c>
      <c r="D59" s="170" t="s">
        <v>162</v>
      </c>
      <c r="E59" s="171">
        <v>80</v>
      </c>
      <c r="F59" s="171">
        <v>0</v>
      </c>
      <c r="G59" s="172">
        <f>E59*F59</f>
        <v>0</v>
      </c>
      <c r="H59" s="173">
        <v>0.43651000000000001</v>
      </c>
      <c r="I59" s="173">
        <f>E59*H59</f>
        <v>34.9208</v>
      </c>
      <c r="J59" s="173">
        <v>0</v>
      </c>
      <c r="K59" s="173">
        <f>E59*J59</f>
        <v>0</v>
      </c>
      <c r="Q59" s="166">
        <v>2</v>
      </c>
      <c r="AA59" s="143">
        <v>2</v>
      </c>
      <c r="AB59" s="143">
        <v>1</v>
      </c>
      <c r="AC59" s="143">
        <v>1</v>
      </c>
      <c r="BB59" s="143">
        <v>1</v>
      </c>
      <c r="BC59" s="143">
        <f>IF(BB59=1,G59,0)</f>
        <v>0</v>
      </c>
      <c r="BD59" s="143">
        <f>IF(BB59=2,G59,0)</f>
        <v>0</v>
      </c>
      <c r="BE59" s="143">
        <f>IF(BB59=3,G59,0)</f>
        <v>0</v>
      </c>
      <c r="BF59" s="143">
        <f>IF(BB59=4,G59,0)</f>
        <v>0</v>
      </c>
      <c r="BG59" s="143">
        <f>IF(BB59=5,G59,0)</f>
        <v>0</v>
      </c>
      <c r="CA59" s="143">
        <v>2</v>
      </c>
      <c r="CB59" s="143">
        <v>1</v>
      </c>
      <c r="CC59" s="166"/>
      <c r="CD59" s="166"/>
    </row>
    <row r="60" spans="1:82" x14ac:dyDescent="0.2">
      <c r="A60" s="174"/>
      <c r="B60" s="175"/>
      <c r="C60" s="222" t="s">
        <v>163</v>
      </c>
      <c r="D60" s="223"/>
      <c r="E60" s="177">
        <v>80</v>
      </c>
      <c r="F60" s="178"/>
      <c r="G60" s="179"/>
      <c r="H60" s="180"/>
      <c r="I60" s="181"/>
      <c r="J60" s="180"/>
      <c r="K60" s="181"/>
      <c r="M60" s="176" t="s">
        <v>163</v>
      </c>
      <c r="O60" s="176"/>
      <c r="Q60" s="166"/>
    </row>
    <row r="61" spans="1:82" x14ac:dyDescent="0.2">
      <c r="A61" s="182"/>
      <c r="B61" s="183" t="s">
        <v>79</v>
      </c>
      <c r="C61" s="184" t="str">
        <f>CONCATENATE(B36," ",C36)</f>
        <v>2  Zakládání</v>
      </c>
      <c r="D61" s="185"/>
      <c r="E61" s="186"/>
      <c r="F61" s="187"/>
      <c r="G61" s="188">
        <f>SUM(G36:G60)</f>
        <v>0</v>
      </c>
      <c r="H61" s="189"/>
      <c r="I61" s="190">
        <f>SUM(I36:I60)</f>
        <v>225.445192357</v>
      </c>
      <c r="J61" s="189"/>
      <c r="K61" s="190">
        <f>SUM(K36:K60)</f>
        <v>0</v>
      </c>
      <c r="Q61" s="166">
        <v>4</v>
      </c>
      <c r="BC61" s="191">
        <f>SUM(BC36:BC60)</f>
        <v>0</v>
      </c>
      <c r="BD61" s="191">
        <f>SUM(BD36:BD60)</f>
        <v>0</v>
      </c>
      <c r="BE61" s="191">
        <f>SUM(BE36:BE60)</f>
        <v>0</v>
      </c>
      <c r="BF61" s="191">
        <f>SUM(BF36:BF60)</f>
        <v>0</v>
      </c>
      <c r="BG61" s="191">
        <f>SUM(BG36:BG60)</f>
        <v>0</v>
      </c>
    </row>
    <row r="62" spans="1:82" x14ac:dyDescent="0.2">
      <c r="A62" s="158" t="s">
        <v>76</v>
      </c>
      <c r="B62" s="159" t="s">
        <v>164</v>
      </c>
      <c r="C62" s="160" t="s">
        <v>165</v>
      </c>
      <c r="D62" s="161"/>
      <c r="E62" s="162"/>
      <c r="F62" s="162"/>
      <c r="G62" s="163"/>
      <c r="H62" s="164"/>
      <c r="I62" s="165"/>
      <c r="J62" s="164"/>
      <c r="K62" s="165"/>
      <c r="Q62" s="166">
        <v>1</v>
      </c>
    </row>
    <row r="63" spans="1:82" ht="22.5" x14ac:dyDescent="0.2">
      <c r="A63" s="167">
        <v>22</v>
      </c>
      <c r="B63" s="168" t="s">
        <v>166</v>
      </c>
      <c r="C63" s="169" t="s">
        <v>167</v>
      </c>
      <c r="D63" s="170" t="s">
        <v>92</v>
      </c>
      <c r="E63" s="171">
        <v>1.7544999999999999</v>
      </c>
      <c r="F63" s="171">
        <v>0</v>
      </c>
      <c r="G63" s="172">
        <f>E63*F63</f>
        <v>0</v>
      </c>
      <c r="H63" s="173">
        <v>1.73916</v>
      </c>
      <c r="I63" s="173">
        <f>E63*H63</f>
        <v>3.0513562200000002</v>
      </c>
      <c r="J63" s="173">
        <v>0</v>
      </c>
      <c r="K63" s="173">
        <f>E63*J63</f>
        <v>0</v>
      </c>
      <c r="Q63" s="166">
        <v>2</v>
      </c>
      <c r="AA63" s="143">
        <v>1</v>
      </c>
      <c r="AB63" s="143">
        <v>1</v>
      </c>
      <c r="AC63" s="143">
        <v>1</v>
      </c>
      <c r="BB63" s="143">
        <v>1</v>
      </c>
      <c r="BC63" s="143">
        <f>IF(BB63=1,G63,0)</f>
        <v>0</v>
      </c>
      <c r="BD63" s="143">
        <f>IF(BB63=2,G63,0)</f>
        <v>0</v>
      </c>
      <c r="BE63" s="143">
        <f>IF(BB63=3,G63,0)</f>
        <v>0</v>
      </c>
      <c r="BF63" s="143">
        <f>IF(BB63=4,G63,0)</f>
        <v>0</v>
      </c>
      <c r="BG63" s="143">
        <f>IF(BB63=5,G63,0)</f>
        <v>0</v>
      </c>
      <c r="CA63" s="143">
        <v>1</v>
      </c>
      <c r="CB63" s="143">
        <v>1</v>
      </c>
      <c r="CC63" s="166"/>
      <c r="CD63" s="166"/>
    </row>
    <row r="64" spans="1:82" x14ac:dyDescent="0.2">
      <c r="A64" s="174"/>
      <c r="B64" s="175"/>
      <c r="C64" s="222" t="s">
        <v>168</v>
      </c>
      <c r="D64" s="223"/>
      <c r="E64" s="177">
        <v>0.52</v>
      </c>
      <c r="F64" s="178"/>
      <c r="G64" s="179"/>
      <c r="H64" s="180"/>
      <c r="I64" s="181"/>
      <c r="J64" s="180"/>
      <c r="K64" s="181"/>
      <c r="M64" s="176" t="s">
        <v>168</v>
      </c>
      <c r="O64" s="176"/>
      <c r="Q64" s="166"/>
    </row>
    <row r="65" spans="1:82" x14ac:dyDescent="0.2">
      <c r="A65" s="174"/>
      <c r="B65" s="175"/>
      <c r="C65" s="222" t="s">
        <v>169</v>
      </c>
      <c r="D65" s="223"/>
      <c r="E65" s="177">
        <v>0.59289999999999998</v>
      </c>
      <c r="F65" s="178"/>
      <c r="G65" s="179"/>
      <c r="H65" s="180"/>
      <c r="I65" s="181"/>
      <c r="J65" s="180"/>
      <c r="K65" s="181"/>
      <c r="M65" s="176" t="s">
        <v>169</v>
      </c>
      <c r="O65" s="176"/>
      <c r="Q65" s="166"/>
    </row>
    <row r="66" spans="1:82" x14ac:dyDescent="0.2">
      <c r="A66" s="174"/>
      <c r="B66" s="175"/>
      <c r="C66" s="222" t="s">
        <v>170</v>
      </c>
      <c r="D66" s="223"/>
      <c r="E66" s="177">
        <v>0.64149999999999996</v>
      </c>
      <c r="F66" s="178"/>
      <c r="G66" s="179"/>
      <c r="H66" s="180"/>
      <c r="I66" s="181"/>
      <c r="J66" s="180"/>
      <c r="K66" s="181"/>
      <c r="M66" s="176" t="s">
        <v>170</v>
      </c>
      <c r="O66" s="176"/>
      <c r="Q66" s="166"/>
    </row>
    <row r="67" spans="1:82" ht="22.5" x14ac:dyDescent="0.2">
      <c r="A67" s="167">
        <v>23</v>
      </c>
      <c r="B67" s="168" t="s">
        <v>171</v>
      </c>
      <c r="C67" s="169" t="s">
        <v>172</v>
      </c>
      <c r="D67" s="170" t="s">
        <v>92</v>
      </c>
      <c r="E67" s="171">
        <v>5.0814000000000004</v>
      </c>
      <c r="F67" s="171">
        <v>0</v>
      </c>
      <c r="G67" s="172">
        <f>E67*F67</f>
        <v>0</v>
      </c>
      <c r="H67" s="173">
        <v>1.73916</v>
      </c>
      <c r="I67" s="173">
        <f>E67*H67</f>
        <v>8.8373676240000005</v>
      </c>
      <c r="J67" s="173">
        <v>0</v>
      </c>
      <c r="K67" s="173">
        <f>E67*J67</f>
        <v>0</v>
      </c>
      <c r="Q67" s="166">
        <v>2</v>
      </c>
      <c r="AA67" s="143">
        <v>1</v>
      </c>
      <c r="AB67" s="143">
        <v>0</v>
      </c>
      <c r="AC67" s="143">
        <v>0</v>
      </c>
      <c r="BB67" s="143">
        <v>1</v>
      </c>
      <c r="BC67" s="143">
        <f>IF(BB67=1,G67,0)</f>
        <v>0</v>
      </c>
      <c r="BD67" s="143">
        <f>IF(BB67=2,G67,0)</f>
        <v>0</v>
      </c>
      <c r="BE67" s="143">
        <f>IF(BB67=3,G67,0)</f>
        <v>0</v>
      </c>
      <c r="BF67" s="143">
        <f>IF(BB67=4,G67,0)</f>
        <v>0</v>
      </c>
      <c r="BG67" s="143">
        <f>IF(BB67=5,G67,0)</f>
        <v>0</v>
      </c>
      <c r="CA67" s="143">
        <v>1</v>
      </c>
      <c r="CB67" s="143">
        <v>0</v>
      </c>
      <c r="CC67" s="166"/>
      <c r="CD67" s="166"/>
    </row>
    <row r="68" spans="1:82" x14ac:dyDescent="0.2">
      <c r="A68" s="174"/>
      <c r="B68" s="175"/>
      <c r="C68" s="222" t="s">
        <v>173</v>
      </c>
      <c r="D68" s="223"/>
      <c r="E68" s="177">
        <v>2.9087000000000001</v>
      </c>
      <c r="F68" s="178"/>
      <c r="G68" s="179"/>
      <c r="H68" s="180"/>
      <c r="I68" s="181"/>
      <c r="J68" s="180"/>
      <c r="K68" s="181"/>
      <c r="M68" s="176" t="s">
        <v>173</v>
      </c>
      <c r="O68" s="176"/>
      <c r="Q68" s="166"/>
    </row>
    <row r="69" spans="1:82" x14ac:dyDescent="0.2">
      <c r="A69" s="174"/>
      <c r="B69" s="175"/>
      <c r="C69" s="222" t="s">
        <v>174</v>
      </c>
      <c r="D69" s="223"/>
      <c r="E69" s="177">
        <v>1.2763</v>
      </c>
      <c r="F69" s="178"/>
      <c r="G69" s="179"/>
      <c r="H69" s="180"/>
      <c r="I69" s="181"/>
      <c r="J69" s="180"/>
      <c r="K69" s="181"/>
      <c r="M69" s="176" t="s">
        <v>174</v>
      </c>
      <c r="O69" s="176"/>
      <c r="Q69" s="166"/>
    </row>
    <row r="70" spans="1:82" x14ac:dyDescent="0.2">
      <c r="A70" s="174"/>
      <c r="B70" s="175"/>
      <c r="C70" s="222" t="s">
        <v>175</v>
      </c>
      <c r="D70" s="223"/>
      <c r="E70" s="177">
        <v>0.89639999999999997</v>
      </c>
      <c r="F70" s="178"/>
      <c r="G70" s="179"/>
      <c r="H70" s="180"/>
      <c r="I70" s="181"/>
      <c r="J70" s="180"/>
      <c r="K70" s="181"/>
      <c r="M70" s="176" t="s">
        <v>175</v>
      </c>
      <c r="O70" s="176"/>
      <c r="Q70" s="166"/>
    </row>
    <row r="71" spans="1:82" ht="22.5" x14ac:dyDescent="0.2">
      <c r="A71" s="167">
        <v>24</v>
      </c>
      <c r="B71" s="168" t="s">
        <v>176</v>
      </c>
      <c r="C71" s="169" t="s">
        <v>177</v>
      </c>
      <c r="D71" s="170" t="s">
        <v>88</v>
      </c>
      <c r="E71" s="171">
        <v>53.26</v>
      </c>
      <c r="F71" s="171">
        <v>0</v>
      </c>
      <c r="G71" s="172">
        <f>E71*F71</f>
        <v>0</v>
      </c>
      <c r="H71" s="173">
        <v>0.26335999999999998</v>
      </c>
      <c r="I71" s="173">
        <f>E71*H71</f>
        <v>14.026553599999998</v>
      </c>
      <c r="J71" s="173">
        <v>0</v>
      </c>
      <c r="K71" s="173">
        <f>E71*J71</f>
        <v>0</v>
      </c>
      <c r="Q71" s="166">
        <v>2</v>
      </c>
      <c r="AA71" s="143">
        <v>1</v>
      </c>
      <c r="AB71" s="143">
        <v>1</v>
      </c>
      <c r="AC71" s="143">
        <v>1</v>
      </c>
      <c r="BB71" s="143">
        <v>1</v>
      </c>
      <c r="BC71" s="143">
        <f>IF(BB71=1,G71,0)</f>
        <v>0</v>
      </c>
      <c r="BD71" s="143">
        <f>IF(BB71=2,G71,0)</f>
        <v>0</v>
      </c>
      <c r="BE71" s="143">
        <f>IF(BB71=3,G71,0)</f>
        <v>0</v>
      </c>
      <c r="BF71" s="143">
        <f>IF(BB71=4,G71,0)</f>
        <v>0</v>
      </c>
      <c r="BG71" s="143">
        <f>IF(BB71=5,G71,0)</f>
        <v>0</v>
      </c>
      <c r="CA71" s="143">
        <v>1</v>
      </c>
      <c r="CB71" s="143">
        <v>1</v>
      </c>
      <c r="CC71" s="166"/>
      <c r="CD71" s="166"/>
    </row>
    <row r="72" spans="1:82" x14ac:dyDescent="0.2">
      <c r="A72" s="174"/>
      <c r="B72" s="175"/>
      <c r="C72" s="222" t="s">
        <v>178</v>
      </c>
      <c r="D72" s="223"/>
      <c r="E72" s="177">
        <v>47.85</v>
      </c>
      <c r="F72" s="178"/>
      <c r="G72" s="179"/>
      <c r="H72" s="180"/>
      <c r="I72" s="181"/>
      <c r="J72" s="180"/>
      <c r="K72" s="181"/>
      <c r="M72" s="176" t="s">
        <v>178</v>
      </c>
      <c r="O72" s="176"/>
      <c r="Q72" s="166"/>
    </row>
    <row r="73" spans="1:82" x14ac:dyDescent="0.2">
      <c r="A73" s="174"/>
      <c r="B73" s="175"/>
      <c r="C73" s="222" t="s">
        <v>179</v>
      </c>
      <c r="D73" s="223"/>
      <c r="E73" s="177">
        <v>5.41</v>
      </c>
      <c r="F73" s="178"/>
      <c r="G73" s="179"/>
      <c r="H73" s="180"/>
      <c r="I73" s="181"/>
      <c r="J73" s="180"/>
      <c r="K73" s="181"/>
      <c r="M73" s="176" t="s">
        <v>179</v>
      </c>
      <c r="O73" s="176"/>
      <c r="Q73" s="166"/>
    </row>
    <row r="74" spans="1:82" ht="22.5" x14ac:dyDescent="0.2">
      <c r="A74" s="167">
        <v>25</v>
      </c>
      <c r="B74" s="168" t="s">
        <v>180</v>
      </c>
      <c r="C74" s="169" t="s">
        <v>181</v>
      </c>
      <c r="D74" s="170" t="s">
        <v>88</v>
      </c>
      <c r="E74" s="171">
        <v>11.547499999999999</v>
      </c>
      <c r="F74" s="171">
        <v>0</v>
      </c>
      <c r="G74" s="172">
        <f>E74*F74</f>
        <v>0</v>
      </c>
      <c r="H74" s="173">
        <v>0.26335999999999998</v>
      </c>
      <c r="I74" s="173">
        <f>E74*H74</f>
        <v>3.0411495999999998</v>
      </c>
      <c r="J74" s="173">
        <v>0</v>
      </c>
      <c r="K74" s="173">
        <f>E74*J74</f>
        <v>0</v>
      </c>
      <c r="Q74" s="166">
        <v>2</v>
      </c>
      <c r="AA74" s="143">
        <v>1</v>
      </c>
      <c r="AB74" s="143">
        <v>1</v>
      </c>
      <c r="AC74" s="143">
        <v>1</v>
      </c>
      <c r="BB74" s="143">
        <v>1</v>
      </c>
      <c r="BC74" s="143">
        <f>IF(BB74=1,G74,0)</f>
        <v>0</v>
      </c>
      <c r="BD74" s="143">
        <f>IF(BB74=2,G74,0)</f>
        <v>0</v>
      </c>
      <c r="BE74" s="143">
        <f>IF(BB74=3,G74,0)</f>
        <v>0</v>
      </c>
      <c r="BF74" s="143">
        <f>IF(BB74=4,G74,0)</f>
        <v>0</v>
      </c>
      <c r="BG74" s="143">
        <f>IF(BB74=5,G74,0)</f>
        <v>0</v>
      </c>
      <c r="CA74" s="143">
        <v>1</v>
      </c>
      <c r="CB74" s="143">
        <v>1</v>
      </c>
      <c r="CC74" s="166"/>
      <c r="CD74" s="166"/>
    </row>
    <row r="75" spans="1:82" x14ac:dyDescent="0.2">
      <c r="A75" s="174"/>
      <c r="B75" s="175"/>
      <c r="C75" s="222" t="s">
        <v>182</v>
      </c>
      <c r="D75" s="223"/>
      <c r="E75" s="177">
        <v>11.547499999999999</v>
      </c>
      <c r="F75" s="178"/>
      <c r="G75" s="179"/>
      <c r="H75" s="180"/>
      <c r="I75" s="181"/>
      <c r="J75" s="180"/>
      <c r="K75" s="181"/>
      <c r="M75" s="176" t="s">
        <v>182</v>
      </c>
      <c r="O75" s="176"/>
      <c r="Q75" s="166"/>
    </row>
    <row r="76" spans="1:82" ht="22.5" x14ac:dyDescent="0.2">
      <c r="A76" s="167">
        <v>26</v>
      </c>
      <c r="B76" s="168" t="s">
        <v>183</v>
      </c>
      <c r="C76" s="169" t="s">
        <v>184</v>
      </c>
      <c r="D76" s="170" t="s">
        <v>88</v>
      </c>
      <c r="E76" s="171">
        <v>69.620500000000007</v>
      </c>
      <c r="F76" s="171">
        <v>0</v>
      </c>
      <c r="G76" s="172">
        <f>E76*F76</f>
        <v>0</v>
      </c>
      <c r="H76" s="173">
        <v>0.19225999999999999</v>
      </c>
      <c r="I76" s="173">
        <f>E76*H76</f>
        <v>13.385237330000001</v>
      </c>
      <c r="J76" s="173">
        <v>0</v>
      </c>
      <c r="K76" s="173">
        <f>E76*J76</f>
        <v>0</v>
      </c>
      <c r="Q76" s="166">
        <v>2</v>
      </c>
      <c r="AA76" s="143">
        <v>1</v>
      </c>
      <c r="AB76" s="143">
        <v>1</v>
      </c>
      <c r="AC76" s="143">
        <v>1</v>
      </c>
      <c r="BB76" s="143">
        <v>1</v>
      </c>
      <c r="BC76" s="143">
        <f>IF(BB76=1,G76,0)</f>
        <v>0</v>
      </c>
      <c r="BD76" s="143">
        <f>IF(BB76=2,G76,0)</f>
        <v>0</v>
      </c>
      <c r="BE76" s="143">
        <f>IF(BB76=3,G76,0)</f>
        <v>0</v>
      </c>
      <c r="BF76" s="143">
        <f>IF(BB76=4,G76,0)</f>
        <v>0</v>
      </c>
      <c r="BG76" s="143">
        <f>IF(BB76=5,G76,0)</f>
        <v>0</v>
      </c>
      <c r="CA76" s="143">
        <v>1</v>
      </c>
      <c r="CB76" s="143">
        <v>1</v>
      </c>
      <c r="CC76" s="166"/>
      <c r="CD76" s="166"/>
    </row>
    <row r="77" spans="1:82" x14ac:dyDescent="0.2">
      <c r="A77" s="174"/>
      <c r="B77" s="175"/>
      <c r="C77" s="222" t="s">
        <v>185</v>
      </c>
      <c r="D77" s="223"/>
      <c r="E77" s="177">
        <v>24.156500000000001</v>
      </c>
      <c r="F77" s="178"/>
      <c r="G77" s="179"/>
      <c r="H77" s="180"/>
      <c r="I77" s="181"/>
      <c r="J77" s="180"/>
      <c r="K77" s="181"/>
      <c r="M77" s="176" t="s">
        <v>185</v>
      </c>
      <c r="O77" s="176"/>
      <c r="Q77" s="166"/>
    </row>
    <row r="78" spans="1:82" x14ac:dyDescent="0.2">
      <c r="A78" s="174"/>
      <c r="B78" s="175"/>
      <c r="C78" s="222" t="s">
        <v>186</v>
      </c>
      <c r="D78" s="223"/>
      <c r="E78" s="177">
        <v>20.713999999999999</v>
      </c>
      <c r="F78" s="178"/>
      <c r="G78" s="179"/>
      <c r="H78" s="180"/>
      <c r="I78" s="181"/>
      <c r="J78" s="180"/>
      <c r="K78" s="181"/>
      <c r="M78" s="176" t="s">
        <v>186</v>
      </c>
      <c r="O78" s="176"/>
      <c r="Q78" s="166"/>
    </row>
    <row r="79" spans="1:82" x14ac:dyDescent="0.2">
      <c r="A79" s="174"/>
      <c r="B79" s="175"/>
      <c r="C79" s="222" t="s">
        <v>187</v>
      </c>
      <c r="D79" s="223"/>
      <c r="E79" s="177">
        <v>11</v>
      </c>
      <c r="F79" s="178"/>
      <c r="G79" s="179"/>
      <c r="H79" s="180"/>
      <c r="I79" s="181"/>
      <c r="J79" s="180"/>
      <c r="K79" s="181"/>
      <c r="M79" s="176" t="s">
        <v>187</v>
      </c>
      <c r="O79" s="176"/>
      <c r="Q79" s="166"/>
    </row>
    <row r="80" spans="1:82" x14ac:dyDescent="0.2">
      <c r="A80" s="174"/>
      <c r="B80" s="175"/>
      <c r="C80" s="222" t="s">
        <v>188</v>
      </c>
      <c r="D80" s="223"/>
      <c r="E80" s="177">
        <v>13.75</v>
      </c>
      <c r="F80" s="178"/>
      <c r="G80" s="179"/>
      <c r="H80" s="180"/>
      <c r="I80" s="181"/>
      <c r="J80" s="180"/>
      <c r="K80" s="181"/>
      <c r="M80" s="176" t="s">
        <v>188</v>
      </c>
      <c r="O80" s="176"/>
      <c r="Q80" s="166"/>
    </row>
    <row r="81" spans="1:82" x14ac:dyDescent="0.2">
      <c r="A81" s="167">
        <v>27</v>
      </c>
      <c r="B81" s="168" t="s">
        <v>189</v>
      </c>
      <c r="C81" s="169" t="s">
        <v>190</v>
      </c>
      <c r="D81" s="170" t="s">
        <v>191</v>
      </c>
      <c r="E81" s="171">
        <v>14</v>
      </c>
      <c r="F81" s="171">
        <v>0</v>
      </c>
      <c r="G81" s="172">
        <f>E81*F81</f>
        <v>0</v>
      </c>
      <c r="H81" s="173">
        <v>2.2880000000000001E-2</v>
      </c>
      <c r="I81" s="173">
        <f>E81*H81</f>
        <v>0.32031999999999999</v>
      </c>
      <c r="J81" s="173">
        <v>0</v>
      </c>
      <c r="K81" s="173">
        <f>E81*J81</f>
        <v>0</v>
      </c>
      <c r="Q81" s="166">
        <v>2</v>
      </c>
      <c r="AA81" s="143">
        <v>1</v>
      </c>
      <c r="AB81" s="143">
        <v>1</v>
      </c>
      <c r="AC81" s="143">
        <v>1</v>
      </c>
      <c r="BB81" s="143">
        <v>1</v>
      </c>
      <c r="BC81" s="143">
        <f>IF(BB81=1,G81,0)</f>
        <v>0</v>
      </c>
      <c r="BD81" s="143">
        <f>IF(BB81=2,G81,0)</f>
        <v>0</v>
      </c>
      <c r="BE81" s="143">
        <f>IF(BB81=3,G81,0)</f>
        <v>0</v>
      </c>
      <c r="BF81" s="143">
        <f>IF(BB81=4,G81,0)</f>
        <v>0</v>
      </c>
      <c r="BG81" s="143">
        <f>IF(BB81=5,G81,0)</f>
        <v>0</v>
      </c>
      <c r="CA81" s="143">
        <v>1</v>
      </c>
      <c r="CB81" s="143">
        <v>1</v>
      </c>
      <c r="CC81" s="166"/>
      <c r="CD81" s="166"/>
    </row>
    <row r="82" spans="1:82" x14ac:dyDescent="0.2">
      <c r="A82" s="174"/>
      <c r="B82" s="175"/>
      <c r="C82" s="222" t="s">
        <v>192</v>
      </c>
      <c r="D82" s="223"/>
      <c r="E82" s="177">
        <v>14</v>
      </c>
      <c r="F82" s="178"/>
      <c r="G82" s="179"/>
      <c r="H82" s="180"/>
      <c r="I82" s="181"/>
      <c r="J82" s="180"/>
      <c r="K82" s="181"/>
      <c r="M82" s="176" t="s">
        <v>192</v>
      </c>
      <c r="O82" s="176"/>
      <c r="Q82" s="166"/>
    </row>
    <row r="83" spans="1:82" x14ac:dyDescent="0.2">
      <c r="A83" s="167">
        <v>28</v>
      </c>
      <c r="B83" s="168" t="s">
        <v>193</v>
      </c>
      <c r="C83" s="169" t="s">
        <v>194</v>
      </c>
      <c r="D83" s="170" t="s">
        <v>191</v>
      </c>
      <c r="E83" s="171">
        <v>4</v>
      </c>
      <c r="F83" s="171">
        <v>0</v>
      </c>
      <c r="G83" s="172">
        <f>E83*F83</f>
        <v>0</v>
      </c>
      <c r="H83" s="173">
        <v>1.7260000000000001E-2</v>
      </c>
      <c r="I83" s="173">
        <f>E83*H83</f>
        <v>6.9040000000000004E-2</v>
      </c>
      <c r="J83" s="173">
        <v>0</v>
      </c>
      <c r="K83" s="173">
        <f>E83*J83</f>
        <v>0</v>
      </c>
      <c r="Q83" s="166">
        <v>2</v>
      </c>
      <c r="AA83" s="143">
        <v>1</v>
      </c>
      <c r="AB83" s="143">
        <v>1</v>
      </c>
      <c r="AC83" s="143">
        <v>1</v>
      </c>
      <c r="BB83" s="143">
        <v>1</v>
      </c>
      <c r="BC83" s="143">
        <f>IF(BB83=1,G83,0)</f>
        <v>0</v>
      </c>
      <c r="BD83" s="143">
        <f>IF(BB83=2,G83,0)</f>
        <v>0</v>
      </c>
      <c r="BE83" s="143">
        <f>IF(BB83=3,G83,0)</f>
        <v>0</v>
      </c>
      <c r="BF83" s="143">
        <f>IF(BB83=4,G83,0)</f>
        <v>0</v>
      </c>
      <c r="BG83" s="143">
        <f>IF(BB83=5,G83,0)</f>
        <v>0</v>
      </c>
      <c r="CA83" s="143">
        <v>1</v>
      </c>
      <c r="CB83" s="143">
        <v>1</v>
      </c>
      <c r="CC83" s="166"/>
      <c r="CD83" s="166"/>
    </row>
    <row r="84" spans="1:82" x14ac:dyDescent="0.2">
      <c r="A84" s="174"/>
      <c r="B84" s="175"/>
      <c r="C84" s="222" t="s">
        <v>195</v>
      </c>
      <c r="D84" s="223"/>
      <c r="E84" s="177">
        <v>4</v>
      </c>
      <c r="F84" s="178"/>
      <c r="G84" s="179"/>
      <c r="H84" s="180"/>
      <c r="I84" s="181"/>
      <c r="J84" s="180"/>
      <c r="K84" s="181"/>
      <c r="M84" s="176" t="s">
        <v>195</v>
      </c>
      <c r="O84" s="176"/>
      <c r="Q84" s="166"/>
    </row>
    <row r="85" spans="1:82" x14ac:dyDescent="0.2">
      <c r="A85" s="167">
        <v>29</v>
      </c>
      <c r="B85" s="168" t="s">
        <v>196</v>
      </c>
      <c r="C85" s="169" t="s">
        <v>197</v>
      </c>
      <c r="D85" s="170" t="s">
        <v>191</v>
      </c>
      <c r="E85" s="171">
        <v>6</v>
      </c>
      <c r="F85" s="171">
        <v>0</v>
      </c>
      <c r="G85" s="172">
        <f>E85*F85</f>
        <v>0</v>
      </c>
      <c r="H85" s="173">
        <v>2.5749999999999999E-2</v>
      </c>
      <c r="I85" s="173">
        <f>E85*H85</f>
        <v>0.1545</v>
      </c>
      <c r="J85" s="173">
        <v>0</v>
      </c>
      <c r="K85" s="173">
        <f>E85*J85</f>
        <v>0</v>
      </c>
      <c r="Q85" s="166">
        <v>2</v>
      </c>
      <c r="AA85" s="143">
        <v>1</v>
      </c>
      <c r="AB85" s="143">
        <v>1</v>
      </c>
      <c r="AC85" s="143">
        <v>1</v>
      </c>
      <c r="BB85" s="143">
        <v>1</v>
      </c>
      <c r="BC85" s="143">
        <f>IF(BB85=1,G85,0)</f>
        <v>0</v>
      </c>
      <c r="BD85" s="143">
        <f>IF(BB85=2,G85,0)</f>
        <v>0</v>
      </c>
      <c r="BE85" s="143">
        <f>IF(BB85=3,G85,0)</f>
        <v>0</v>
      </c>
      <c r="BF85" s="143">
        <f>IF(BB85=4,G85,0)</f>
        <v>0</v>
      </c>
      <c r="BG85" s="143">
        <f>IF(BB85=5,G85,0)</f>
        <v>0</v>
      </c>
      <c r="CA85" s="143">
        <v>1</v>
      </c>
      <c r="CB85" s="143">
        <v>1</v>
      </c>
      <c r="CC85" s="166"/>
      <c r="CD85" s="166"/>
    </row>
    <row r="86" spans="1:82" x14ac:dyDescent="0.2">
      <c r="A86" s="174"/>
      <c r="B86" s="175"/>
      <c r="C86" s="222" t="s">
        <v>198</v>
      </c>
      <c r="D86" s="223"/>
      <c r="E86" s="177">
        <v>3</v>
      </c>
      <c r="F86" s="178"/>
      <c r="G86" s="179"/>
      <c r="H86" s="180"/>
      <c r="I86" s="181"/>
      <c r="J86" s="180"/>
      <c r="K86" s="181"/>
      <c r="M86" s="176" t="s">
        <v>198</v>
      </c>
      <c r="O86" s="176"/>
      <c r="Q86" s="166"/>
    </row>
    <row r="87" spans="1:82" x14ac:dyDescent="0.2">
      <c r="A87" s="174"/>
      <c r="B87" s="175"/>
      <c r="C87" s="222" t="s">
        <v>199</v>
      </c>
      <c r="D87" s="223"/>
      <c r="E87" s="177">
        <v>1</v>
      </c>
      <c r="F87" s="178"/>
      <c r="G87" s="179"/>
      <c r="H87" s="180"/>
      <c r="I87" s="181"/>
      <c r="J87" s="180"/>
      <c r="K87" s="181"/>
      <c r="M87" s="176" t="s">
        <v>199</v>
      </c>
      <c r="O87" s="176"/>
      <c r="Q87" s="166"/>
    </row>
    <row r="88" spans="1:82" x14ac:dyDescent="0.2">
      <c r="A88" s="174"/>
      <c r="B88" s="175"/>
      <c r="C88" s="222" t="s">
        <v>200</v>
      </c>
      <c r="D88" s="223"/>
      <c r="E88" s="177">
        <v>1</v>
      </c>
      <c r="F88" s="178"/>
      <c r="G88" s="179"/>
      <c r="H88" s="180"/>
      <c r="I88" s="181"/>
      <c r="J88" s="180"/>
      <c r="K88" s="181"/>
      <c r="M88" s="176" t="s">
        <v>200</v>
      </c>
      <c r="O88" s="176"/>
      <c r="Q88" s="166"/>
    </row>
    <row r="89" spans="1:82" x14ac:dyDescent="0.2">
      <c r="A89" s="174"/>
      <c r="B89" s="175"/>
      <c r="C89" s="222" t="s">
        <v>201</v>
      </c>
      <c r="D89" s="223"/>
      <c r="E89" s="177">
        <v>1</v>
      </c>
      <c r="F89" s="178"/>
      <c r="G89" s="179"/>
      <c r="H89" s="180"/>
      <c r="I89" s="181"/>
      <c r="J89" s="180"/>
      <c r="K89" s="181"/>
      <c r="M89" s="176" t="s">
        <v>201</v>
      </c>
      <c r="O89" s="176"/>
      <c r="Q89" s="166"/>
    </row>
    <row r="90" spans="1:82" x14ac:dyDescent="0.2">
      <c r="A90" s="167">
        <v>30</v>
      </c>
      <c r="B90" s="168" t="s">
        <v>202</v>
      </c>
      <c r="C90" s="169" t="s">
        <v>203</v>
      </c>
      <c r="D90" s="170" t="s">
        <v>191</v>
      </c>
      <c r="E90" s="171">
        <v>6</v>
      </c>
      <c r="F90" s="171">
        <v>0</v>
      </c>
      <c r="G90" s="172">
        <f>E90*F90</f>
        <v>0</v>
      </c>
      <c r="H90" s="173">
        <v>3.637E-2</v>
      </c>
      <c r="I90" s="173">
        <f>E90*H90</f>
        <v>0.21822</v>
      </c>
      <c r="J90" s="173">
        <v>0</v>
      </c>
      <c r="K90" s="173">
        <f>E90*J90</f>
        <v>0</v>
      </c>
      <c r="Q90" s="166">
        <v>2</v>
      </c>
      <c r="AA90" s="143">
        <v>1</v>
      </c>
      <c r="AB90" s="143">
        <v>1</v>
      </c>
      <c r="AC90" s="143">
        <v>1</v>
      </c>
      <c r="BB90" s="143">
        <v>1</v>
      </c>
      <c r="BC90" s="143">
        <f>IF(BB90=1,G90,0)</f>
        <v>0</v>
      </c>
      <c r="BD90" s="143">
        <f>IF(BB90=2,G90,0)</f>
        <v>0</v>
      </c>
      <c r="BE90" s="143">
        <f>IF(BB90=3,G90,0)</f>
        <v>0</v>
      </c>
      <c r="BF90" s="143">
        <f>IF(BB90=4,G90,0)</f>
        <v>0</v>
      </c>
      <c r="BG90" s="143">
        <f>IF(BB90=5,G90,0)</f>
        <v>0</v>
      </c>
      <c r="CA90" s="143">
        <v>1</v>
      </c>
      <c r="CB90" s="143">
        <v>1</v>
      </c>
      <c r="CC90" s="166"/>
      <c r="CD90" s="166"/>
    </row>
    <row r="91" spans="1:82" x14ac:dyDescent="0.2">
      <c r="A91" s="174"/>
      <c r="B91" s="175"/>
      <c r="C91" s="222" t="s">
        <v>204</v>
      </c>
      <c r="D91" s="223"/>
      <c r="E91" s="177">
        <v>6</v>
      </c>
      <c r="F91" s="178"/>
      <c r="G91" s="179"/>
      <c r="H91" s="180"/>
      <c r="I91" s="181"/>
      <c r="J91" s="180"/>
      <c r="K91" s="181"/>
      <c r="M91" s="176" t="s">
        <v>204</v>
      </c>
      <c r="O91" s="176"/>
      <c r="Q91" s="166"/>
    </row>
    <row r="92" spans="1:82" x14ac:dyDescent="0.2">
      <c r="A92" s="167">
        <v>31</v>
      </c>
      <c r="B92" s="168" t="s">
        <v>205</v>
      </c>
      <c r="C92" s="169" t="s">
        <v>206</v>
      </c>
      <c r="D92" s="170" t="s">
        <v>191</v>
      </c>
      <c r="E92" s="171">
        <v>11</v>
      </c>
      <c r="F92" s="171">
        <v>0</v>
      </c>
      <c r="G92" s="172">
        <f>E92*F92</f>
        <v>0</v>
      </c>
      <c r="H92" s="173">
        <v>5.4219999999999997E-2</v>
      </c>
      <c r="I92" s="173">
        <f>E92*H92</f>
        <v>0.59641999999999995</v>
      </c>
      <c r="J92" s="173">
        <v>0</v>
      </c>
      <c r="K92" s="173">
        <f>E92*J92</f>
        <v>0</v>
      </c>
      <c r="Q92" s="166">
        <v>2</v>
      </c>
      <c r="AA92" s="143">
        <v>1</v>
      </c>
      <c r="AB92" s="143">
        <v>1</v>
      </c>
      <c r="AC92" s="143">
        <v>1</v>
      </c>
      <c r="BB92" s="143">
        <v>1</v>
      </c>
      <c r="BC92" s="143">
        <f>IF(BB92=1,G92,0)</f>
        <v>0</v>
      </c>
      <c r="BD92" s="143">
        <f>IF(BB92=2,G92,0)</f>
        <v>0</v>
      </c>
      <c r="BE92" s="143">
        <f>IF(BB92=3,G92,0)</f>
        <v>0</v>
      </c>
      <c r="BF92" s="143">
        <f>IF(BB92=4,G92,0)</f>
        <v>0</v>
      </c>
      <c r="BG92" s="143">
        <f>IF(BB92=5,G92,0)</f>
        <v>0</v>
      </c>
      <c r="CA92" s="143">
        <v>1</v>
      </c>
      <c r="CB92" s="143">
        <v>1</v>
      </c>
      <c r="CC92" s="166"/>
      <c r="CD92" s="166"/>
    </row>
    <row r="93" spans="1:82" x14ac:dyDescent="0.2">
      <c r="A93" s="174"/>
      <c r="B93" s="175"/>
      <c r="C93" s="222" t="s">
        <v>207</v>
      </c>
      <c r="D93" s="223"/>
      <c r="E93" s="177">
        <v>3</v>
      </c>
      <c r="F93" s="178"/>
      <c r="G93" s="179"/>
      <c r="H93" s="180"/>
      <c r="I93" s="181"/>
      <c r="J93" s="180"/>
      <c r="K93" s="181"/>
      <c r="M93" s="176" t="s">
        <v>207</v>
      </c>
      <c r="O93" s="176"/>
      <c r="Q93" s="166"/>
    </row>
    <row r="94" spans="1:82" x14ac:dyDescent="0.2">
      <c r="A94" s="174"/>
      <c r="B94" s="175"/>
      <c r="C94" s="222" t="s">
        <v>208</v>
      </c>
      <c r="D94" s="223"/>
      <c r="E94" s="177">
        <v>8</v>
      </c>
      <c r="F94" s="178"/>
      <c r="G94" s="179"/>
      <c r="H94" s="180"/>
      <c r="I94" s="181"/>
      <c r="J94" s="180"/>
      <c r="K94" s="181"/>
      <c r="M94" s="176" t="s">
        <v>208</v>
      </c>
      <c r="O94" s="176"/>
      <c r="Q94" s="166"/>
    </row>
    <row r="95" spans="1:82" x14ac:dyDescent="0.2">
      <c r="A95" s="167">
        <v>32</v>
      </c>
      <c r="B95" s="168" t="s">
        <v>209</v>
      </c>
      <c r="C95" s="169" t="s">
        <v>210</v>
      </c>
      <c r="D95" s="170" t="s">
        <v>191</v>
      </c>
      <c r="E95" s="171">
        <v>8</v>
      </c>
      <c r="F95" s="171">
        <v>0</v>
      </c>
      <c r="G95" s="172">
        <f>E95*F95</f>
        <v>0</v>
      </c>
      <c r="H95" s="173">
        <v>7.2069999999999995E-2</v>
      </c>
      <c r="I95" s="173">
        <f>E95*H95</f>
        <v>0.57655999999999996</v>
      </c>
      <c r="J95" s="173">
        <v>0</v>
      </c>
      <c r="K95" s="173">
        <f>E95*J95</f>
        <v>0</v>
      </c>
      <c r="Q95" s="166">
        <v>2</v>
      </c>
      <c r="AA95" s="143">
        <v>1</v>
      </c>
      <c r="AB95" s="143">
        <v>1</v>
      </c>
      <c r="AC95" s="143">
        <v>1</v>
      </c>
      <c r="BB95" s="143">
        <v>1</v>
      </c>
      <c r="BC95" s="143">
        <f>IF(BB95=1,G95,0)</f>
        <v>0</v>
      </c>
      <c r="BD95" s="143">
        <f>IF(BB95=2,G95,0)</f>
        <v>0</v>
      </c>
      <c r="BE95" s="143">
        <f>IF(BB95=3,G95,0)</f>
        <v>0</v>
      </c>
      <c r="BF95" s="143">
        <f>IF(BB95=4,G95,0)</f>
        <v>0</v>
      </c>
      <c r="BG95" s="143">
        <f>IF(BB95=5,G95,0)</f>
        <v>0</v>
      </c>
      <c r="CA95" s="143">
        <v>1</v>
      </c>
      <c r="CB95" s="143">
        <v>1</v>
      </c>
      <c r="CC95" s="166"/>
      <c r="CD95" s="166"/>
    </row>
    <row r="96" spans="1:82" x14ac:dyDescent="0.2">
      <c r="A96" s="174"/>
      <c r="B96" s="175"/>
      <c r="C96" s="222" t="s">
        <v>211</v>
      </c>
      <c r="D96" s="223"/>
      <c r="E96" s="177">
        <v>8</v>
      </c>
      <c r="F96" s="178"/>
      <c r="G96" s="179"/>
      <c r="H96" s="180"/>
      <c r="I96" s="181"/>
      <c r="J96" s="180"/>
      <c r="K96" s="181"/>
      <c r="M96" s="176" t="s">
        <v>211</v>
      </c>
      <c r="O96" s="176"/>
      <c r="Q96" s="166"/>
    </row>
    <row r="97" spans="1:82" x14ac:dyDescent="0.2">
      <c r="A97" s="167">
        <v>33</v>
      </c>
      <c r="B97" s="168" t="s">
        <v>212</v>
      </c>
      <c r="C97" s="169" t="s">
        <v>213</v>
      </c>
      <c r="D97" s="170" t="s">
        <v>191</v>
      </c>
      <c r="E97" s="171">
        <v>9</v>
      </c>
      <c r="F97" s="171">
        <v>0</v>
      </c>
      <c r="G97" s="172">
        <f>E97*F97</f>
        <v>0</v>
      </c>
      <c r="H97" s="173">
        <v>8.9990000000000001E-2</v>
      </c>
      <c r="I97" s="173">
        <f>E97*H97</f>
        <v>0.80991000000000002</v>
      </c>
      <c r="J97" s="173">
        <v>0</v>
      </c>
      <c r="K97" s="173">
        <f>E97*J97</f>
        <v>0</v>
      </c>
      <c r="Q97" s="166">
        <v>2</v>
      </c>
      <c r="AA97" s="143">
        <v>1</v>
      </c>
      <c r="AB97" s="143">
        <v>1</v>
      </c>
      <c r="AC97" s="143">
        <v>1</v>
      </c>
      <c r="BB97" s="143">
        <v>1</v>
      </c>
      <c r="BC97" s="143">
        <f>IF(BB97=1,G97,0)</f>
        <v>0</v>
      </c>
      <c r="BD97" s="143">
        <f>IF(BB97=2,G97,0)</f>
        <v>0</v>
      </c>
      <c r="BE97" s="143">
        <f>IF(BB97=3,G97,0)</f>
        <v>0</v>
      </c>
      <c r="BF97" s="143">
        <f>IF(BB97=4,G97,0)</f>
        <v>0</v>
      </c>
      <c r="BG97" s="143">
        <f>IF(BB97=5,G97,0)</f>
        <v>0</v>
      </c>
      <c r="CA97" s="143">
        <v>1</v>
      </c>
      <c r="CB97" s="143">
        <v>1</v>
      </c>
      <c r="CC97" s="166"/>
      <c r="CD97" s="166"/>
    </row>
    <row r="98" spans="1:82" x14ac:dyDescent="0.2">
      <c r="A98" s="174"/>
      <c r="B98" s="175"/>
      <c r="C98" s="222" t="s">
        <v>214</v>
      </c>
      <c r="D98" s="223"/>
      <c r="E98" s="177">
        <v>9</v>
      </c>
      <c r="F98" s="178"/>
      <c r="G98" s="179"/>
      <c r="H98" s="180"/>
      <c r="I98" s="181"/>
      <c r="J98" s="180"/>
      <c r="K98" s="181"/>
      <c r="M98" s="176" t="s">
        <v>214</v>
      </c>
      <c r="O98" s="176"/>
      <c r="Q98" s="166"/>
    </row>
    <row r="99" spans="1:82" x14ac:dyDescent="0.2">
      <c r="A99" s="167">
        <v>34</v>
      </c>
      <c r="B99" s="168" t="s">
        <v>215</v>
      </c>
      <c r="C99" s="169" t="s">
        <v>216</v>
      </c>
      <c r="D99" s="170" t="s">
        <v>92</v>
      </c>
      <c r="E99" s="171">
        <v>0.99509999999999998</v>
      </c>
      <c r="F99" s="171">
        <v>0</v>
      </c>
      <c r="G99" s="172">
        <f>E99*F99</f>
        <v>0</v>
      </c>
      <c r="H99" s="173">
        <v>1.9332</v>
      </c>
      <c r="I99" s="173">
        <f>E99*H99</f>
        <v>1.92372732</v>
      </c>
      <c r="J99" s="173">
        <v>0</v>
      </c>
      <c r="K99" s="173">
        <f>E99*J99</f>
        <v>0</v>
      </c>
      <c r="Q99" s="166">
        <v>2</v>
      </c>
      <c r="AA99" s="143">
        <v>1</v>
      </c>
      <c r="AB99" s="143">
        <v>0</v>
      </c>
      <c r="AC99" s="143">
        <v>0</v>
      </c>
      <c r="BB99" s="143">
        <v>1</v>
      </c>
      <c r="BC99" s="143">
        <f>IF(BB99=1,G99,0)</f>
        <v>0</v>
      </c>
      <c r="BD99" s="143">
        <f>IF(BB99=2,G99,0)</f>
        <v>0</v>
      </c>
      <c r="BE99" s="143">
        <f>IF(BB99=3,G99,0)</f>
        <v>0</v>
      </c>
      <c r="BF99" s="143">
        <f>IF(BB99=4,G99,0)</f>
        <v>0</v>
      </c>
      <c r="BG99" s="143">
        <f>IF(BB99=5,G99,0)</f>
        <v>0</v>
      </c>
      <c r="CA99" s="143">
        <v>1</v>
      </c>
      <c r="CB99" s="143">
        <v>0</v>
      </c>
      <c r="CC99" s="166"/>
      <c r="CD99" s="166"/>
    </row>
    <row r="100" spans="1:82" x14ac:dyDescent="0.2">
      <c r="A100" s="174"/>
      <c r="B100" s="175"/>
      <c r="C100" s="222" t="s">
        <v>217</v>
      </c>
      <c r="D100" s="223"/>
      <c r="E100" s="177">
        <v>0.26079999999999998</v>
      </c>
      <c r="F100" s="178"/>
      <c r="G100" s="179"/>
      <c r="H100" s="180"/>
      <c r="I100" s="181"/>
      <c r="J100" s="180"/>
      <c r="K100" s="181"/>
      <c r="M100" s="176" t="s">
        <v>217</v>
      </c>
      <c r="O100" s="176"/>
      <c r="Q100" s="166"/>
    </row>
    <row r="101" spans="1:82" x14ac:dyDescent="0.2">
      <c r="A101" s="174"/>
      <c r="B101" s="175"/>
      <c r="C101" s="222" t="s">
        <v>218</v>
      </c>
      <c r="D101" s="223"/>
      <c r="E101" s="177">
        <v>0.1166</v>
      </c>
      <c r="F101" s="178"/>
      <c r="G101" s="179"/>
      <c r="H101" s="180"/>
      <c r="I101" s="181"/>
      <c r="J101" s="180"/>
      <c r="K101" s="181"/>
      <c r="M101" s="176" t="s">
        <v>218</v>
      </c>
      <c r="O101" s="176"/>
      <c r="Q101" s="166"/>
    </row>
    <row r="102" spans="1:82" x14ac:dyDescent="0.2">
      <c r="A102" s="174"/>
      <c r="B102" s="175"/>
      <c r="C102" s="222" t="s">
        <v>219</v>
      </c>
      <c r="D102" s="223"/>
      <c r="E102" s="177">
        <v>7.6999999999999999E-2</v>
      </c>
      <c r="F102" s="178"/>
      <c r="G102" s="179"/>
      <c r="H102" s="180"/>
      <c r="I102" s="181"/>
      <c r="J102" s="180"/>
      <c r="K102" s="181"/>
      <c r="M102" s="176" t="s">
        <v>219</v>
      </c>
      <c r="O102" s="176"/>
      <c r="Q102" s="166"/>
    </row>
    <row r="103" spans="1:82" x14ac:dyDescent="0.2">
      <c r="A103" s="174"/>
      <c r="B103" s="175"/>
      <c r="C103" s="222" t="s">
        <v>220</v>
      </c>
      <c r="D103" s="223"/>
      <c r="E103" s="177">
        <v>0.20619999999999999</v>
      </c>
      <c r="F103" s="178"/>
      <c r="G103" s="179"/>
      <c r="H103" s="180"/>
      <c r="I103" s="181"/>
      <c r="J103" s="180"/>
      <c r="K103" s="181"/>
      <c r="M103" s="176" t="s">
        <v>220</v>
      </c>
      <c r="O103" s="176"/>
      <c r="Q103" s="166"/>
    </row>
    <row r="104" spans="1:82" x14ac:dyDescent="0.2">
      <c r="A104" s="174"/>
      <c r="B104" s="175"/>
      <c r="C104" s="222" t="s">
        <v>221</v>
      </c>
      <c r="D104" s="223"/>
      <c r="E104" s="177">
        <v>0.12909999999999999</v>
      </c>
      <c r="F104" s="178"/>
      <c r="G104" s="179"/>
      <c r="H104" s="180"/>
      <c r="I104" s="181"/>
      <c r="J104" s="180"/>
      <c r="K104" s="181"/>
      <c r="M104" s="176" t="s">
        <v>221</v>
      </c>
      <c r="O104" s="176"/>
      <c r="Q104" s="166"/>
    </row>
    <row r="105" spans="1:82" x14ac:dyDescent="0.2">
      <c r="A105" s="174"/>
      <c r="B105" s="175"/>
      <c r="C105" s="222" t="s">
        <v>222</v>
      </c>
      <c r="D105" s="223"/>
      <c r="E105" s="177">
        <v>7.2800000000000004E-2</v>
      </c>
      <c r="F105" s="178"/>
      <c r="G105" s="179"/>
      <c r="H105" s="180"/>
      <c r="I105" s="181"/>
      <c r="J105" s="180"/>
      <c r="K105" s="181"/>
      <c r="M105" s="176" t="s">
        <v>222</v>
      </c>
      <c r="O105" s="176"/>
      <c r="Q105" s="166"/>
    </row>
    <row r="106" spans="1:82" x14ac:dyDescent="0.2">
      <c r="A106" s="174"/>
      <c r="B106" s="175"/>
      <c r="C106" s="222" t="s">
        <v>223</v>
      </c>
      <c r="D106" s="223"/>
      <c r="E106" s="177">
        <v>0.1207</v>
      </c>
      <c r="F106" s="178"/>
      <c r="G106" s="179"/>
      <c r="H106" s="180"/>
      <c r="I106" s="181"/>
      <c r="J106" s="180"/>
      <c r="K106" s="181"/>
      <c r="M106" s="176" t="s">
        <v>223</v>
      </c>
      <c r="O106" s="176"/>
      <c r="Q106" s="166"/>
    </row>
    <row r="107" spans="1:82" x14ac:dyDescent="0.2">
      <c r="A107" s="174"/>
      <c r="B107" s="175"/>
      <c r="C107" s="222" t="s">
        <v>224</v>
      </c>
      <c r="D107" s="223"/>
      <c r="E107" s="177">
        <v>1.1900000000000001E-2</v>
      </c>
      <c r="F107" s="178"/>
      <c r="G107" s="179"/>
      <c r="H107" s="180"/>
      <c r="I107" s="181"/>
      <c r="J107" s="180"/>
      <c r="K107" s="181"/>
      <c r="M107" s="176" t="s">
        <v>224</v>
      </c>
      <c r="O107" s="176"/>
      <c r="Q107" s="166"/>
    </row>
    <row r="108" spans="1:82" x14ac:dyDescent="0.2">
      <c r="A108" s="167">
        <v>35</v>
      </c>
      <c r="B108" s="168" t="s">
        <v>225</v>
      </c>
      <c r="C108" s="169" t="s">
        <v>226</v>
      </c>
      <c r="D108" s="170" t="s">
        <v>162</v>
      </c>
      <c r="E108" s="171">
        <v>11</v>
      </c>
      <c r="F108" s="171">
        <v>0</v>
      </c>
      <c r="G108" s="172">
        <f>E108*F108</f>
        <v>0</v>
      </c>
      <c r="H108" s="173">
        <v>4.4000000000000002E-4</v>
      </c>
      <c r="I108" s="173">
        <f>E108*H108</f>
        <v>4.8400000000000006E-3</v>
      </c>
      <c r="J108" s="173">
        <v>0</v>
      </c>
      <c r="K108" s="173">
        <f>E108*J108</f>
        <v>0</v>
      </c>
      <c r="Q108" s="166">
        <v>2</v>
      </c>
      <c r="AA108" s="143">
        <v>1</v>
      </c>
      <c r="AB108" s="143">
        <v>1</v>
      </c>
      <c r="AC108" s="143">
        <v>1</v>
      </c>
      <c r="BB108" s="143">
        <v>1</v>
      </c>
      <c r="BC108" s="143">
        <f>IF(BB108=1,G108,0)</f>
        <v>0</v>
      </c>
      <c r="BD108" s="143">
        <f>IF(BB108=2,G108,0)</f>
        <v>0</v>
      </c>
      <c r="BE108" s="143">
        <f>IF(BB108=3,G108,0)</f>
        <v>0</v>
      </c>
      <c r="BF108" s="143">
        <f>IF(BB108=4,G108,0)</f>
        <v>0</v>
      </c>
      <c r="BG108" s="143">
        <f>IF(BB108=5,G108,0)</f>
        <v>0</v>
      </c>
      <c r="CA108" s="143">
        <v>1</v>
      </c>
      <c r="CB108" s="143">
        <v>1</v>
      </c>
      <c r="CC108" s="166"/>
      <c r="CD108" s="166"/>
    </row>
    <row r="109" spans="1:82" x14ac:dyDescent="0.2">
      <c r="A109" s="174"/>
      <c r="B109" s="175"/>
      <c r="C109" s="222" t="s">
        <v>227</v>
      </c>
      <c r="D109" s="223"/>
      <c r="E109" s="177">
        <v>9</v>
      </c>
      <c r="F109" s="178"/>
      <c r="G109" s="179"/>
      <c r="H109" s="180"/>
      <c r="I109" s="181"/>
      <c r="J109" s="180"/>
      <c r="K109" s="181"/>
      <c r="M109" s="176" t="s">
        <v>227</v>
      </c>
      <c r="O109" s="176"/>
      <c r="Q109" s="166"/>
    </row>
    <row r="110" spans="1:82" x14ac:dyDescent="0.2">
      <c r="A110" s="174"/>
      <c r="B110" s="175"/>
      <c r="C110" s="222" t="s">
        <v>228</v>
      </c>
      <c r="D110" s="223"/>
      <c r="E110" s="177">
        <v>2</v>
      </c>
      <c r="F110" s="178"/>
      <c r="G110" s="179"/>
      <c r="H110" s="180"/>
      <c r="I110" s="181"/>
      <c r="J110" s="180"/>
      <c r="K110" s="181"/>
      <c r="M110" s="176" t="s">
        <v>228</v>
      </c>
      <c r="O110" s="176"/>
      <c r="Q110" s="166"/>
    </row>
    <row r="111" spans="1:82" x14ac:dyDescent="0.2">
      <c r="A111" s="167">
        <v>36</v>
      </c>
      <c r="B111" s="168" t="s">
        <v>229</v>
      </c>
      <c r="C111" s="169" t="s">
        <v>230</v>
      </c>
      <c r="D111" s="170" t="s">
        <v>92</v>
      </c>
      <c r="E111" s="171">
        <v>2.6594000000000002</v>
      </c>
      <c r="F111" s="171">
        <v>0</v>
      </c>
      <c r="G111" s="172">
        <f>E111*F111</f>
        <v>0</v>
      </c>
      <c r="H111" s="173">
        <v>1.93648</v>
      </c>
      <c r="I111" s="173">
        <f>E111*H111</f>
        <v>5.1498749120000005</v>
      </c>
      <c r="J111" s="173">
        <v>0</v>
      </c>
      <c r="K111" s="173">
        <f>E111*J111</f>
        <v>0</v>
      </c>
      <c r="Q111" s="166">
        <v>2</v>
      </c>
      <c r="AA111" s="143">
        <v>1</v>
      </c>
      <c r="AB111" s="143">
        <v>1</v>
      </c>
      <c r="AC111" s="143">
        <v>1</v>
      </c>
      <c r="BB111" s="143">
        <v>1</v>
      </c>
      <c r="BC111" s="143">
        <f>IF(BB111=1,G111,0)</f>
        <v>0</v>
      </c>
      <c r="BD111" s="143">
        <f>IF(BB111=2,G111,0)</f>
        <v>0</v>
      </c>
      <c r="BE111" s="143">
        <f>IF(BB111=3,G111,0)</f>
        <v>0</v>
      </c>
      <c r="BF111" s="143">
        <f>IF(BB111=4,G111,0)</f>
        <v>0</v>
      </c>
      <c r="BG111" s="143">
        <f>IF(BB111=5,G111,0)</f>
        <v>0</v>
      </c>
      <c r="CA111" s="143">
        <v>1</v>
      </c>
      <c r="CB111" s="143">
        <v>1</v>
      </c>
      <c r="CC111" s="166"/>
      <c r="CD111" s="166"/>
    </row>
    <row r="112" spans="1:82" x14ac:dyDescent="0.2">
      <c r="A112" s="174"/>
      <c r="B112" s="175"/>
      <c r="C112" s="222" t="s">
        <v>231</v>
      </c>
      <c r="D112" s="223"/>
      <c r="E112" s="177">
        <v>0.94140000000000001</v>
      </c>
      <c r="F112" s="178"/>
      <c r="G112" s="179"/>
      <c r="H112" s="180"/>
      <c r="I112" s="181"/>
      <c r="J112" s="180"/>
      <c r="K112" s="181"/>
      <c r="M112" s="176" t="s">
        <v>231</v>
      </c>
      <c r="O112" s="176"/>
      <c r="Q112" s="166"/>
    </row>
    <row r="113" spans="1:82" x14ac:dyDescent="0.2">
      <c r="A113" s="174"/>
      <c r="B113" s="175"/>
      <c r="C113" s="222" t="s">
        <v>232</v>
      </c>
      <c r="D113" s="223"/>
      <c r="E113" s="177">
        <v>0.86980000000000002</v>
      </c>
      <c r="F113" s="178"/>
      <c r="G113" s="179"/>
      <c r="H113" s="180"/>
      <c r="I113" s="181"/>
      <c r="J113" s="180"/>
      <c r="K113" s="181"/>
      <c r="M113" s="176" t="s">
        <v>232</v>
      </c>
      <c r="O113" s="176"/>
      <c r="Q113" s="166"/>
    </row>
    <row r="114" spans="1:82" x14ac:dyDescent="0.2">
      <c r="A114" s="174"/>
      <c r="B114" s="175"/>
      <c r="C114" s="222" t="s">
        <v>233</v>
      </c>
      <c r="D114" s="223"/>
      <c r="E114" s="177">
        <v>0.84819999999999995</v>
      </c>
      <c r="F114" s="178"/>
      <c r="G114" s="179"/>
      <c r="H114" s="180"/>
      <c r="I114" s="181"/>
      <c r="J114" s="180"/>
      <c r="K114" s="181"/>
      <c r="M114" s="176" t="s">
        <v>233</v>
      </c>
      <c r="O114" s="176"/>
      <c r="Q114" s="166"/>
    </row>
    <row r="115" spans="1:82" x14ac:dyDescent="0.2">
      <c r="A115" s="167">
        <v>37</v>
      </c>
      <c r="B115" s="168" t="s">
        <v>234</v>
      </c>
      <c r="C115" s="169" t="s">
        <v>235</v>
      </c>
      <c r="D115" s="170" t="s">
        <v>88</v>
      </c>
      <c r="E115" s="171">
        <v>9.3770000000000007</v>
      </c>
      <c r="F115" s="171">
        <v>0</v>
      </c>
      <c r="G115" s="172">
        <f>E115*F115</f>
        <v>0</v>
      </c>
      <c r="H115" s="173">
        <v>0.18323999999999999</v>
      </c>
      <c r="I115" s="173">
        <f>E115*H115</f>
        <v>1.7182414800000001</v>
      </c>
      <c r="J115" s="173">
        <v>0</v>
      </c>
      <c r="K115" s="173">
        <f>E115*J115</f>
        <v>0</v>
      </c>
      <c r="Q115" s="166">
        <v>2</v>
      </c>
      <c r="AA115" s="143">
        <v>1</v>
      </c>
      <c r="AB115" s="143">
        <v>1</v>
      </c>
      <c r="AC115" s="143">
        <v>1</v>
      </c>
      <c r="BB115" s="143">
        <v>1</v>
      </c>
      <c r="BC115" s="143">
        <f>IF(BB115=1,G115,0)</f>
        <v>0</v>
      </c>
      <c r="BD115" s="143">
        <f>IF(BB115=2,G115,0)</f>
        <v>0</v>
      </c>
      <c r="BE115" s="143">
        <f>IF(BB115=3,G115,0)</f>
        <v>0</v>
      </c>
      <c r="BF115" s="143">
        <f>IF(BB115=4,G115,0)</f>
        <v>0</v>
      </c>
      <c r="BG115" s="143">
        <f>IF(BB115=5,G115,0)</f>
        <v>0</v>
      </c>
      <c r="CA115" s="143">
        <v>1</v>
      </c>
      <c r="CB115" s="143">
        <v>1</v>
      </c>
      <c r="CC115" s="166"/>
      <c r="CD115" s="166"/>
    </row>
    <row r="116" spans="1:82" ht="33.75" x14ac:dyDescent="0.2">
      <c r="A116" s="174"/>
      <c r="B116" s="175"/>
      <c r="C116" s="222" t="s">
        <v>236</v>
      </c>
      <c r="D116" s="223"/>
      <c r="E116" s="177">
        <v>1.845</v>
      </c>
      <c r="F116" s="178"/>
      <c r="G116" s="179"/>
      <c r="H116" s="180"/>
      <c r="I116" s="181"/>
      <c r="J116" s="180"/>
      <c r="K116" s="181"/>
      <c r="M116" s="176" t="s">
        <v>236</v>
      </c>
      <c r="O116" s="176"/>
      <c r="Q116" s="166"/>
    </row>
    <row r="117" spans="1:82" ht="22.5" x14ac:dyDescent="0.2">
      <c r="A117" s="174"/>
      <c r="B117" s="175"/>
      <c r="C117" s="222" t="s">
        <v>237</v>
      </c>
      <c r="D117" s="223"/>
      <c r="E117" s="177">
        <v>1.8420000000000001</v>
      </c>
      <c r="F117" s="178"/>
      <c r="G117" s="179"/>
      <c r="H117" s="180"/>
      <c r="I117" s="181"/>
      <c r="J117" s="180"/>
      <c r="K117" s="181"/>
      <c r="M117" s="176" t="s">
        <v>237</v>
      </c>
      <c r="O117" s="176"/>
      <c r="Q117" s="166"/>
    </row>
    <row r="118" spans="1:82" x14ac:dyDescent="0.2">
      <c r="A118" s="174"/>
      <c r="B118" s="175"/>
      <c r="C118" s="222" t="s">
        <v>238</v>
      </c>
      <c r="D118" s="223"/>
      <c r="E118" s="177">
        <v>1.8560000000000001</v>
      </c>
      <c r="F118" s="178"/>
      <c r="G118" s="179"/>
      <c r="H118" s="180"/>
      <c r="I118" s="181"/>
      <c r="J118" s="180"/>
      <c r="K118" s="181"/>
      <c r="M118" s="176" t="s">
        <v>238</v>
      </c>
      <c r="O118" s="176"/>
      <c r="Q118" s="166"/>
    </row>
    <row r="119" spans="1:82" ht="22.5" x14ac:dyDescent="0.2">
      <c r="A119" s="174"/>
      <c r="B119" s="175"/>
      <c r="C119" s="222" t="s">
        <v>239</v>
      </c>
      <c r="D119" s="223"/>
      <c r="E119" s="177">
        <v>2.0920000000000001</v>
      </c>
      <c r="F119" s="178"/>
      <c r="G119" s="179"/>
      <c r="H119" s="180"/>
      <c r="I119" s="181"/>
      <c r="J119" s="180"/>
      <c r="K119" s="181"/>
      <c r="M119" s="176" t="s">
        <v>239</v>
      </c>
      <c r="O119" s="176"/>
      <c r="Q119" s="166"/>
    </row>
    <row r="120" spans="1:82" x14ac:dyDescent="0.2">
      <c r="A120" s="174"/>
      <c r="B120" s="175"/>
      <c r="C120" s="222" t="s">
        <v>240</v>
      </c>
      <c r="D120" s="223"/>
      <c r="E120" s="177">
        <v>1.5720000000000001</v>
      </c>
      <c r="F120" s="178"/>
      <c r="G120" s="179"/>
      <c r="H120" s="180"/>
      <c r="I120" s="181"/>
      <c r="J120" s="180"/>
      <c r="K120" s="181"/>
      <c r="M120" s="176" t="s">
        <v>240</v>
      </c>
      <c r="O120" s="176"/>
      <c r="Q120" s="166"/>
    </row>
    <row r="121" spans="1:82" x14ac:dyDescent="0.2">
      <c r="A121" s="174"/>
      <c r="B121" s="175"/>
      <c r="C121" s="222" t="s">
        <v>241</v>
      </c>
      <c r="D121" s="223"/>
      <c r="E121" s="177">
        <v>0.17</v>
      </c>
      <c r="F121" s="178"/>
      <c r="G121" s="179"/>
      <c r="H121" s="180"/>
      <c r="I121" s="181"/>
      <c r="J121" s="180"/>
      <c r="K121" s="181"/>
      <c r="M121" s="176" t="s">
        <v>241</v>
      </c>
      <c r="O121" s="176"/>
      <c r="Q121" s="166"/>
    </row>
    <row r="122" spans="1:82" x14ac:dyDescent="0.2">
      <c r="A122" s="167">
        <v>38</v>
      </c>
      <c r="B122" s="168" t="s">
        <v>242</v>
      </c>
      <c r="C122" s="169" t="s">
        <v>243</v>
      </c>
      <c r="D122" s="170" t="s">
        <v>88</v>
      </c>
      <c r="E122" s="171">
        <v>26.216000000000001</v>
      </c>
      <c r="F122" s="171">
        <v>0</v>
      </c>
      <c r="G122" s="172">
        <f>E122*F122</f>
        <v>0</v>
      </c>
      <c r="H122" s="173">
        <v>3.9849999999999997E-2</v>
      </c>
      <c r="I122" s="173">
        <f>E122*H122</f>
        <v>1.0447076</v>
      </c>
      <c r="J122" s="173">
        <v>0</v>
      </c>
      <c r="K122" s="173">
        <f>E122*J122</f>
        <v>0</v>
      </c>
      <c r="Q122" s="166">
        <v>2</v>
      </c>
      <c r="AA122" s="143">
        <v>1</v>
      </c>
      <c r="AB122" s="143">
        <v>1</v>
      </c>
      <c r="AC122" s="143">
        <v>1</v>
      </c>
      <c r="BB122" s="143">
        <v>1</v>
      </c>
      <c r="BC122" s="143">
        <f>IF(BB122=1,G122,0)</f>
        <v>0</v>
      </c>
      <c r="BD122" s="143">
        <f>IF(BB122=2,G122,0)</f>
        <v>0</v>
      </c>
      <c r="BE122" s="143">
        <f>IF(BB122=3,G122,0)</f>
        <v>0</v>
      </c>
      <c r="BF122" s="143">
        <f>IF(BB122=4,G122,0)</f>
        <v>0</v>
      </c>
      <c r="BG122" s="143">
        <f>IF(BB122=5,G122,0)</f>
        <v>0</v>
      </c>
      <c r="CA122" s="143">
        <v>1</v>
      </c>
      <c r="CB122" s="143">
        <v>1</v>
      </c>
      <c r="CC122" s="166"/>
      <c r="CD122" s="166"/>
    </row>
    <row r="123" spans="1:82" x14ac:dyDescent="0.2">
      <c r="A123" s="174"/>
      <c r="B123" s="175"/>
      <c r="C123" s="222" t="s">
        <v>244</v>
      </c>
      <c r="D123" s="223"/>
      <c r="E123" s="177">
        <v>0</v>
      </c>
      <c r="F123" s="178"/>
      <c r="G123" s="179"/>
      <c r="H123" s="180"/>
      <c r="I123" s="181"/>
      <c r="J123" s="180"/>
      <c r="K123" s="181"/>
      <c r="M123" s="176" t="s">
        <v>244</v>
      </c>
      <c r="O123" s="176"/>
      <c r="Q123" s="166"/>
    </row>
    <row r="124" spans="1:82" x14ac:dyDescent="0.2">
      <c r="A124" s="174"/>
      <c r="B124" s="175"/>
      <c r="C124" s="222" t="s">
        <v>245</v>
      </c>
      <c r="D124" s="223"/>
      <c r="E124" s="177">
        <v>0.75</v>
      </c>
      <c r="F124" s="178"/>
      <c r="G124" s="179"/>
      <c r="H124" s="180"/>
      <c r="I124" s="181"/>
      <c r="J124" s="180"/>
      <c r="K124" s="181"/>
      <c r="M124" s="176" t="s">
        <v>245</v>
      </c>
      <c r="O124" s="176"/>
      <c r="Q124" s="166"/>
    </row>
    <row r="125" spans="1:82" x14ac:dyDescent="0.2">
      <c r="A125" s="174"/>
      <c r="B125" s="175"/>
      <c r="C125" s="222" t="s">
        <v>246</v>
      </c>
      <c r="D125" s="223"/>
      <c r="E125" s="177">
        <v>2.3759999999999999</v>
      </c>
      <c r="F125" s="178"/>
      <c r="G125" s="179"/>
      <c r="H125" s="180"/>
      <c r="I125" s="181"/>
      <c r="J125" s="180"/>
      <c r="K125" s="181"/>
      <c r="M125" s="176" t="s">
        <v>246</v>
      </c>
      <c r="O125" s="176"/>
      <c r="Q125" s="166"/>
    </row>
    <row r="126" spans="1:82" x14ac:dyDescent="0.2">
      <c r="A126" s="174"/>
      <c r="B126" s="175"/>
      <c r="C126" s="222" t="s">
        <v>247</v>
      </c>
      <c r="D126" s="223"/>
      <c r="E126" s="177">
        <v>8.0960000000000001</v>
      </c>
      <c r="F126" s="178"/>
      <c r="G126" s="179"/>
      <c r="H126" s="180"/>
      <c r="I126" s="181"/>
      <c r="J126" s="180"/>
      <c r="K126" s="181"/>
      <c r="M126" s="176" t="s">
        <v>247</v>
      </c>
      <c r="O126" s="176"/>
      <c r="Q126" s="166"/>
    </row>
    <row r="127" spans="1:82" x14ac:dyDescent="0.2">
      <c r="A127" s="174"/>
      <c r="B127" s="175"/>
      <c r="C127" s="222" t="s">
        <v>248</v>
      </c>
      <c r="D127" s="223"/>
      <c r="E127" s="177">
        <v>1.1339999999999999</v>
      </c>
      <c r="F127" s="178"/>
      <c r="G127" s="179"/>
      <c r="H127" s="180"/>
      <c r="I127" s="181"/>
      <c r="J127" s="180"/>
      <c r="K127" s="181"/>
      <c r="M127" s="176" t="s">
        <v>248</v>
      </c>
      <c r="O127" s="176"/>
      <c r="Q127" s="166"/>
    </row>
    <row r="128" spans="1:82" x14ac:dyDescent="0.2">
      <c r="A128" s="174"/>
      <c r="B128" s="175"/>
      <c r="C128" s="222" t="s">
        <v>249</v>
      </c>
      <c r="D128" s="223"/>
      <c r="E128" s="177">
        <v>2.2679999999999998</v>
      </c>
      <c r="F128" s="178"/>
      <c r="G128" s="179"/>
      <c r="H128" s="180"/>
      <c r="I128" s="181"/>
      <c r="J128" s="180"/>
      <c r="K128" s="181"/>
      <c r="M128" s="176" t="s">
        <v>249</v>
      </c>
      <c r="O128" s="176"/>
      <c r="Q128" s="166"/>
    </row>
    <row r="129" spans="1:82" x14ac:dyDescent="0.2">
      <c r="A129" s="174"/>
      <c r="B129" s="175"/>
      <c r="C129" s="222" t="s">
        <v>250</v>
      </c>
      <c r="D129" s="223"/>
      <c r="E129" s="177">
        <v>2.52</v>
      </c>
      <c r="F129" s="178"/>
      <c r="G129" s="179"/>
      <c r="H129" s="180"/>
      <c r="I129" s="181"/>
      <c r="J129" s="180"/>
      <c r="K129" s="181"/>
      <c r="M129" s="176" t="s">
        <v>250</v>
      </c>
      <c r="O129" s="176"/>
      <c r="Q129" s="166"/>
    </row>
    <row r="130" spans="1:82" x14ac:dyDescent="0.2">
      <c r="A130" s="174"/>
      <c r="B130" s="175"/>
      <c r="C130" s="222" t="s">
        <v>251</v>
      </c>
      <c r="D130" s="223"/>
      <c r="E130" s="177">
        <v>0.42</v>
      </c>
      <c r="F130" s="178"/>
      <c r="G130" s="179"/>
      <c r="H130" s="180"/>
      <c r="I130" s="181"/>
      <c r="J130" s="180"/>
      <c r="K130" s="181"/>
      <c r="M130" s="176" t="s">
        <v>251</v>
      </c>
      <c r="O130" s="176"/>
      <c r="Q130" s="166"/>
    </row>
    <row r="131" spans="1:82" x14ac:dyDescent="0.2">
      <c r="A131" s="174"/>
      <c r="B131" s="175"/>
      <c r="C131" s="222" t="s">
        <v>252</v>
      </c>
      <c r="D131" s="223"/>
      <c r="E131" s="177">
        <v>1.9319999999999999</v>
      </c>
      <c r="F131" s="178"/>
      <c r="G131" s="179"/>
      <c r="H131" s="180"/>
      <c r="I131" s="181"/>
      <c r="J131" s="180"/>
      <c r="K131" s="181"/>
      <c r="M131" s="176" t="s">
        <v>252</v>
      </c>
      <c r="O131" s="176"/>
      <c r="Q131" s="166"/>
    </row>
    <row r="132" spans="1:82" x14ac:dyDescent="0.2">
      <c r="A132" s="174"/>
      <c r="B132" s="175"/>
      <c r="C132" s="222" t="s">
        <v>250</v>
      </c>
      <c r="D132" s="223"/>
      <c r="E132" s="177">
        <v>2.52</v>
      </c>
      <c r="F132" s="178"/>
      <c r="G132" s="179"/>
      <c r="H132" s="180"/>
      <c r="I132" s="181"/>
      <c r="J132" s="180"/>
      <c r="K132" s="181"/>
      <c r="M132" s="176" t="s">
        <v>250</v>
      </c>
      <c r="O132" s="176"/>
      <c r="Q132" s="166"/>
    </row>
    <row r="133" spans="1:82" x14ac:dyDescent="0.2">
      <c r="A133" s="174"/>
      <c r="B133" s="175"/>
      <c r="C133" s="222" t="s">
        <v>251</v>
      </c>
      <c r="D133" s="223"/>
      <c r="E133" s="177">
        <v>0.42</v>
      </c>
      <c r="F133" s="178"/>
      <c r="G133" s="179"/>
      <c r="H133" s="180"/>
      <c r="I133" s="181"/>
      <c r="J133" s="180"/>
      <c r="K133" s="181"/>
      <c r="M133" s="176" t="s">
        <v>251</v>
      </c>
      <c r="O133" s="176"/>
      <c r="Q133" s="166"/>
    </row>
    <row r="134" spans="1:82" x14ac:dyDescent="0.2">
      <c r="A134" s="174"/>
      <c r="B134" s="175"/>
      <c r="C134" s="222" t="s">
        <v>253</v>
      </c>
      <c r="D134" s="223"/>
      <c r="E134" s="177">
        <v>3.78</v>
      </c>
      <c r="F134" s="178"/>
      <c r="G134" s="179"/>
      <c r="H134" s="180"/>
      <c r="I134" s="181"/>
      <c r="J134" s="180"/>
      <c r="K134" s="181"/>
      <c r="M134" s="176" t="s">
        <v>253</v>
      </c>
      <c r="O134" s="176"/>
      <c r="Q134" s="166"/>
    </row>
    <row r="135" spans="1:82" x14ac:dyDescent="0.2">
      <c r="A135" s="167">
        <v>39</v>
      </c>
      <c r="B135" s="168" t="s">
        <v>254</v>
      </c>
      <c r="C135" s="169" t="s">
        <v>255</v>
      </c>
      <c r="D135" s="170" t="s">
        <v>88</v>
      </c>
      <c r="E135" s="171">
        <v>3.2865000000000002</v>
      </c>
      <c r="F135" s="171">
        <v>0</v>
      </c>
      <c r="G135" s="172">
        <f>E135*F135</f>
        <v>0</v>
      </c>
      <c r="H135" s="173">
        <v>5.3060000000000003E-2</v>
      </c>
      <c r="I135" s="173">
        <f>E135*H135</f>
        <v>0.17438169000000003</v>
      </c>
      <c r="J135" s="173">
        <v>0</v>
      </c>
      <c r="K135" s="173">
        <f>E135*J135</f>
        <v>0</v>
      </c>
      <c r="Q135" s="166">
        <v>2</v>
      </c>
      <c r="AA135" s="143">
        <v>1</v>
      </c>
      <c r="AB135" s="143">
        <v>1</v>
      </c>
      <c r="AC135" s="143">
        <v>1</v>
      </c>
      <c r="BB135" s="143">
        <v>1</v>
      </c>
      <c r="BC135" s="143">
        <f>IF(BB135=1,G135,0)</f>
        <v>0</v>
      </c>
      <c r="BD135" s="143">
        <f>IF(BB135=2,G135,0)</f>
        <v>0</v>
      </c>
      <c r="BE135" s="143">
        <f>IF(BB135=3,G135,0)</f>
        <v>0</v>
      </c>
      <c r="BF135" s="143">
        <f>IF(BB135=4,G135,0)</f>
        <v>0</v>
      </c>
      <c r="BG135" s="143">
        <f>IF(BB135=5,G135,0)</f>
        <v>0</v>
      </c>
      <c r="CA135" s="143">
        <v>1</v>
      </c>
      <c r="CB135" s="143">
        <v>1</v>
      </c>
      <c r="CC135" s="166"/>
      <c r="CD135" s="166"/>
    </row>
    <row r="136" spans="1:82" x14ac:dyDescent="0.2">
      <c r="A136" s="174"/>
      <c r="B136" s="175"/>
      <c r="C136" s="222" t="s">
        <v>256</v>
      </c>
      <c r="D136" s="223"/>
      <c r="E136" s="177">
        <v>1.3865000000000001</v>
      </c>
      <c r="F136" s="178"/>
      <c r="G136" s="179"/>
      <c r="H136" s="180"/>
      <c r="I136" s="181"/>
      <c r="J136" s="180"/>
      <c r="K136" s="181"/>
      <c r="M136" s="176" t="s">
        <v>256</v>
      </c>
      <c r="O136" s="176"/>
      <c r="Q136" s="166"/>
    </row>
    <row r="137" spans="1:82" x14ac:dyDescent="0.2">
      <c r="A137" s="174"/>
      <c r="B137" s="175"/>
      <c r="C137" s="222" t="s">
        <v>257</v>
      </c>
      <c r="D137" s="223"/>
      <c r="E137" s="177">
        <v>0.72</v>
      </c>
      <c r="F137" s="178"/>
      <c r="G137" s="179"/>
      <c r="H137" s="180"/>
      <c r="I137" s="181"/>
      <c r="J137" s="180"/>
      <c r="K137" s="181"/>
      <c r="M137" s="176" t="s">
        <v>257</v>
      </c>
      <c r="O137" s="176"/>
      <c r="Q137" s="166"/>
    </row>
    <row r="138" spans="1:82" x14ac:dyDescent="0.2">
      <c r="A138" s="174"/>
      <c r="B138" s="175"/>
      <c r="C138" s="222" t="s">
        <v>258</v>
      </c>
      <c r="D138" s="223"/>
      <c r="E138" s="177">
        <v>1.18</v>
      </c>
      <c r="F138" s="178"/>
      <c r="G138" s="179"/>
      <c r="H138" s="180"/>
      <c r="I138" s="181"/>
      <c r="J138" s="180"/>
      <c r="K138" s="181"/>
      <c r="M138" s="176" t="s">
        <v>258</v>
      </c>
      <c r="O138" s="176"/>
      <c r="Q138" s="166"/>
    </row>
    <row r="139" spans="1:82" x14ac:dyDescent="0.2">
      <c r="A139" s="167">
        <v>40</v>
      </c>
      <c r="B139" s="168" t="s">
        <v>259</v>
      </c>
      <c r="C139" s="169" t="s">
        <v>260</v>
      </c>
      <c r="D139" s="170" t="s">
        <v>121</v>
      </c>
      <c r="E139" s="171">
        <v>1.0831</v>
      </c>
      <c r="F139" s="171">
        <v>0</v>
      </c>
      <c r="G139" s="172">
        <f>E139*F139</f>
        <v>0</v>
      </c>
      <c r="H139" s="173">
        <v>1.0900000000000001</v>
      </c>
      <c r="I139" s="173">
        <f>E139*H139</f>
        <v>1.180579</v>
      </c>
      <c r="J139" s="173">
        <v>0</v>
      </c>
      <c r="K139" s="173">
        <f>E139*J139</f>
        <v>0</v>
      </c>
      <c r="Q139" s="166">
        <v>2</v>
      </c>
      <c r="AA139" s="143">
        <v>1</v>
      </c>
      <c r="AB139" s="143">
        <v>1</v>
      </c>
      <c r="AC139" s="143">
        <v>1</v>
      </c>
      <c r="BB139" s="143">
        <v>1</v>
      </c>
      <c r="BC139" s="143">
        <f>IF(BB139=1,G139,0)</f>
        <v>0</v>
      </c>
      <c r="BD139" s="143">
        <f>IF(BB139=2,G139,0)</f>
        <v>0</v>
      </c>
      <c r="BE139" s="143">
        <f>IF(BB139=3,G139,0)</f>
        <v>0</v>
      </c>
      <c r="BF139" s="143">
        <f>IF(BB139=4,G139,0)</f>
        <v>0</v>
      </c>
      <c r="BG139" s="143">
        <f>IF(BB139=5,G139,0)</f>
        <v>0</v>
      </c>
      <c r="CA139" s="143">
        <v>1</v>
      </c>
      <c r="CB139" s="143">
        <v>1</v>
      </c>
      <c r="CC139" s="166"/>
      <c r="CD139" s="166"/>
    </row>
    <row r="140" spans="1:82" ht="22.5" x14ac:dyDescent="0.2">
      <c r="A140" s="174"/>
      <c r="B140" s="175"/>
      <c r="C140" s="222" t="s">
        <v>261</v>
      </c>
      <c r="D140" s="223"/>
      <c r="E140" s="177">
        <v>0.30740000000000001</v>
      </c>
      <c r="F140" s="178"/>
      <c r="G140" s="179"/>
      <c r="H140" s="180"/>
      <c r="I140" s="181"/>
      <c r="J140" s="180"/>
      <c r="K140" s="181"/>
      <c r="M140" s="176" t="s">
        <v>261</v>
      </c>
      <c r="O140" s="176"/>
      <c r="Q140" s="166"/>
    </row>
    <row r="141" spans="1:82" x14ac:dyDescent="0.2">
      <c r="A141" s="174"/>
      <c r="B141" s="175"/>
      <c r="C141" s="222" t="s">
        <v>262</v>
      </c>
      <c r="D141" s="223"/>
      <c r="E141" s="177">
        <v>0.15959999999999999</v>
      </c>
      <c r="F141" s="178"/>
      <c r="G141" s="179"/>
      <c r="H141" s="180"/>
      <c r="I141" s="181"/>
      <c r="J141" s="180"/>
      <c r="K141" s="181"/>
      <c r="M141" s="176" t="s">
        <v>262</v>
      </c>
      <c r="O141" s="176"/>
      <c r="Q141" s="166"/>
    </row>
    <row r="142" spans="1:82" x14ac:dyDescent="0.2">
      <c r="A142" s="174"/>
      <c r="B142" s="175"/>
      <c r="C142" s="222" t="s">
        <v>263</v>
      </c>
      <c r="D142" s="223"/>
      <c r="E142" s="177">
        <v>6.3200000000000006E-2</v>
      </c>
      <c r="F142" s="178"/>
      <c r="G142" s="179"/>
      <c r="H142" s="180"/>
      <c r="I142" s="181"/>
      <c r="J142" s="180"/>
      <c r="K142" s="181"/>
      <c r="M142" s="176" t="s">
        <v>263</v>
      </c>
      <c r="O142" s="176"/>
      <c r="Q142" s="166"/>
    </row>
    <row r="143" spans="1:82" x14ac:dyDescent="0.2">
      <c r="A143" s="174"/>
      <c r="B143" s="175"/>
      <c r="C143" s="222" t="s">
        <v>264</v>
      </c>
      <c r="D143" s="223"/>
      <c r="E143" s="177">
        <v>9.7199999999999995E-2</v>
      </c>
      <c r="F143" s="178"/>
      <c r="G143" s="179"/>
      <c r="H143" s="180"/>
      <c r="I143" s="181"/>
      <c r="J143" s="180"/>
      <c r="K143" s="181"/>
      <c r="M143" s="176" t="s">
        <v>264</v>
      </c>
      <c r="O143" s="176"/>
      <c r="Q143" s="166"/>
    </row>
    <row r="144" spans="1:82" x14ac:dyDescent="0.2">
      <c r="A144" s="174"/>
      <c r="B144" s="175"/>
      <c r="C144" s="222" t="s">
        <v>265</v>
      </c>
      <c r="D144" s="223"/>
      <c r="E144" s="177">
        <v>7.85E-2</v>
      </c>
      <c r="F144" s="178"/>
      <c r="G144" s="179"/>
      <c r="H144" s="180"/>
      <c r="I144" s="181"/>
      <c r="J144" s="180"/>
      <c r="K144" s="181"/>
      <c r="M144" s="176" t="s">
        <v>265</v>
      </c>
      <c r="O144" s="176"/>
      <c r="Q144" s="166"/>
    </row>
    <row r="145" spans="1:82" x14ac:dyDescent="0.2">
      <c r="A145" s="174"/>
      <c r="B145" s="175"/>
      <c r="C145" s="222" t="s">
        <v>266</v>
      </c>
      <c r="D145" s="223"/>
      <c r="E145" s="177">
        <v>0.1118</v>
      </c>
      <c r="F145" s="178"/>
      <c r="G145" s="179"/>
      <c r="H145" s="180"/>
      <c r="I145" s="181"/>
      <c r="J145" s="180"/>
      <c r="K145" s="181"/>
      <c r="M145" s="176" t="s">
        <v>266</v>
      </c>
      <c r="O145" s="176"/>
      <c r="Q145" s="166"/>
    </row>
    <row r="146" spans="1:82" x14ac:dyDescent="0.2">
      <c r="A146" s="174"/>
      <c r="B146" s="175"/>
      <c r="C146" s="222" t="s">
        <v>267</v>
      </c>
      <c r="D146" s="223"/>
      <c r="E146" s="177">
        <v>9.4600000000000004E-2</v>
      </c>
      <c r="F146" s="178"/>
      <c r="G146" s="179"/>
      <c r="H146" s="180"/>
      <c r="I146" s="181"/>
      <c r="J146" s="180"/>
      <c r="K146" s="181"/>
      <c r="M146" s="176" t="s">
        <v>267</v>
      </c>
      <c r="O146" s="176"/>
      <c r="Q146" s="166"/>
    </row>
    <row r="147" spans="1:82" x14ac:dyDescent="0.2">
      <c r="A147" s="174"/>
      <c r="B147" s="175"/>
      <c r="C147" s="222" t="s">
        <v>268</v>
      </c>
      <c r="D147" s="223"/>
      <c r="E147" s="177">
        <v>9.4600000000000004E-2</v>
      </c>
      <c r="F147" s="178"/>
      <c r="G147" s="179"/>
      <c r="H147" s="180"/>
      <c r="I147" s="181"/>
      <c r="J147" s="180"/>
      <c r="K147" s="181"/>
      <c r="M147" s="176" t="s">
        <v>268</v>
      </c>
      <c r="O147" s="176"/>
      <c r="Q147" s="166"/>
    </row>
    <row r="148" spans="1:82" x14ac:dyDescent="0.2">
      <c r="A148" s="174"/>
      <c r="B148" s="175"/>
      <c r="C148" s="222" t="s">
        <v>269</v>
      </c>
      <c r="D148" s="223"/>
      <c r="E148" s="177">
        <v>4.8599999999999997E-2</v>
      </c>
      <c r="F148" s="178"/>
      <c r="G148" s="179"/>
      <c r="H148" s="180"/>
      <c r="I148" s="181"/>
      <c r="J148" s="180"/>
      <c r="K148" s="181"/>
      <c r="M148" s="176" t="s">
        <v>269</v>
      </c>
      <c r="O148" s="176"/>
      <c r="Q148" s="166"/>
    </row>
    <row r="149" spans="1:82" x14ac:dyDescent="0.2">
      <c r="A149" s="174"/>
      <c r="B149" s="175"/>
      <c r="C149" s="222" t="s">
        <v>270</v>
      </c>
      <c r="D149" s="223"/>
      <c r="E149" s="177">
        <v>2.75E-2</v>
      </c>
      <c r="F149" s="178"/>
      <c r="G149" s="179"/>
      <c r="H149" s="180"/>
      <c r="I149" s="181"/>
      <c r="J149" s="180"/>
      <c r="K149" s="181"/>
      <c r="M149" s="176" t="s">
        <v>270</v>
      </c>
      <c r="O149" s="176"/>
      <c r="Q149" s="166"/>
    </row>
    <row r="150" spans="1:82" x14ac:dyDescent="0.2">
      <c r="A150" s="167">
        <v>41</v>
      </c>
      <c r="B150" s="168" t="s">
        <v>271</v>
      </c>
      <c r="C150" s="169" t="s">
        <v>272</v>
      </c>
      <c r="D150" s="170" t="s">
        <v>88</v>
      </c>
      <c r="E150" s="171">
        <v>5.92</v>
      </c>
      <c r="F150" s="171">
        <v>0</v>
      </c>
      <c r="G150" s="172">
        <f>E150*F150</f>
        <v>0</v>
      </c>
      <c r="H150" s="173">
        <v>0.13786000000000001</v>
      </c>
      <c r="I150" s="173">
        <f>E150*H150</f>
        <v>0.81613120000000006</v>
      </c>
      <c r="J150" s="173">
        <v>0</v>
      </c>
      <c r="K150" s="173">
        <f>E150*J150</f>
        <v>0</v>
      </c>
      <c r="Q150" s="166">
        <v>2</v>
      </c>
      <c r="AA150" s="143">
        <v>1</v>
      </c>
      <c r="AB150" s="143">
        <v>1</v>
      </c>
      <c r="AC150" s="143">
        <v>1</v>
      </c>
      <c r="BB150" s="143">
        <v>1</v>
      </c>
      <c r="BC150" s="143">
        <f>IF(BB150=1,G150,0)</f>
        <v>0</v>
      </c>
      <c r="BD150" s="143">
        <f>IF(BB150=2,G150,0)</f>
        <v>0</v>
      </c>
      <c r="BE150" s="143">
        <f>IF(BB150=3,G150,0)</f>
        <v>0</v>
      </c>
      <c r="BF150" s="143">
        <f>IF(BB150=4,G150,0)</f>
        <v>0</v>
      </c>
      <c r="BG150" s="143">
        <f>IF(BB150=5,G150,0)</f>
        <v>0</v>
      </c>
      <c r="CA150" s="143">
        <v>1</v>
      </c>
      <c r="CB150" s="143">
        <v>1</v>
      </c>
      <c r="CC150" s="166"/>
      <c r="CD150" s="166"/>
    </row>
    <row r="151" spans="1:82" x14ac:dyDescent="0.2">
      <c r="A151" s="174"/>
      <c r="B151" s="175"/>
      <c r="C151" s="222" t="s">
        <v>273</v>
      </c>
      <c r="D151" s="223"/>
      <c r="E151" s="177">
        <v>1.68</v>
      </c>
      <c r="F151" s="178"/>
      <c r="G151" s="179"/>
      <c r="H151" s="180"/>
      <c r="I151" s="181"/>
      <c r="J151" s="180"/>
      <c r="K151" s="181"/>
      <c r="M151" s="176" t="s">
        <v>273</v>
      </c>
      <c r="O151" s="176"/>
      <c r="Q151" s="166"/>
    </row>
    <row r="152" spans="1:82" x14ac:dyDescent="0.2">
      <c r="A152" s="174"/>
      <c r="B152" s="175"/>
      <c r="C152" s="222" t="s">
        <v>274</v>
      </c>
      <c r="D152" s="223"/>
      <c r="E152" s="177">
        <v>2.16</v>
      </c>
      <c r="F152" s="178"/>
      <c r="G152" s="179"/>
      <c r="H152" s="180"/>
      <c r="I152" s="181"/>
      <c r="J152" s="180"/>
      <c r="K152" s="181"/>
      <c r="M152" s="176" t="s">
        <v>274</v>
      </c>
      <c r="O152" s="176"/>
      <c r="Q152" s="166"/>
    </row>
    <row r="153" spans="1:82" x14ac:dyDescent="0.2">
      <c r="A153" s="174"/>
      <c r="B153" s="175"/>
      <c r="C153" s="222" t="s">
        <v>275</v>
      </c>
      <c r="D153" s="223"/>
      <c r="E153" s="177">
        <v>2.08</v>
      </c>
      <c r="F153" s="178"/>
      <c r="G153" s="179"/>
      <c r="H153" s="180"/>
      <c r="I153" s="181"/>
      <c r="J153" s="180"/>
      <c r="K153" s="181"/>
      <c r="M153" s="176" t="s">
        <v>275</v>
      </c>
      <c r="O153" s="176"/>
      <c r="Q153" s="166"/>
    </row>
    <row r="154" spans="1:82" x14ac:dyDescent="0.2">
      <c r="A154" s="167">
        <v>42</v>
      </c>
      <c r="B154" s="168" t="s">
        <v>276</v>
      </c>
      <c r="C154" s="169" t="s">
        <v>277</v>
      </c>
      <c r="D154" s="170" t="s">
        <v>88</v>
      </c>
      <c r="E154" s="171">
        <v>9.0449999999999999</v>
      </c>
      <c r="F154" s="171">
        <v>0</v>
      </c>
      <c r="G154" s="172">
        <f>E154*F154</f>
        <v>0</v>
      </c>
      <c r="H154" s="173">
        <v>0.28258</v>
      </c>
      <c r="I154" s="173">
        <f>E154*H154</f>
        <v>2.5559360999999998</v>
      </c>
      <c r="J154" s="173">
        <v>0</v>
      </c>
      <c r="K154" s="173">
        <f>E154*J154</f>
        <v>0</v>
      </c>
      <c r="Q154" s="166">
        <v>2</v>
      </c>
      <c r="AA154" s="143">
        <v>1</v>
      </c>
      <c r="AB154" s="143">
        <v>1</v>
      </c>
      <c r="AC154" s="143">
        <v>1</v>
      </c>
      <c r="BB154" s="143">
        <v>1</v>
      </c>
      <c r="BC154" s="143">
        <f>IF(BB154=1,G154,0)</f>
        <v>0</v>
      </c>
      <c r="BD154" s="143">
        <f>IF(BB154=2,G154,0)</f>
        <v>0</v>
      </c>
      <c r="BE154" s="143">
        <f>IF(BB154=3,G154,0)</f>
        <v>0</v>
      </c>
      <c r="BF154" s="143">
        <f>IF(BB154=4,G154,0)</f>
        <v>0</v>
      </c>
      <c r="BG154" s="143">
        <f>IF(BB154=5,G154,0)</f>
        <v>0</v>
      </c>
      <c r="CA154" s="143">
        <v>1</v>
      </c>
      <c r="CB154" s="143">
        <v>1</v>
      </c>
      <c r="CC154" s="166"/>
      <c r="CD154" s="166"/>
    </row>
    <row r="155" spans="1:82" x14ac:dyDescent="0.2">
      <c r="A155" s="174"/>
      <c r="B155" s="175"/>
      <c r="C155" s="222" t="s">
        <v>278</v>
      </c>
      <c r="D155" s="223"/>
      <c r="E155" s="177">
        <v>2.125</v>
      </c>
      <c r="F155" s="178"/>
      <c r="G155" s="179"/>
      <c r="H155" s="180"/>
      <c r="I155" s="181"/>
      <c r="J155" s="180"/>
      <c r="K155" s="181"/>
      <c r="M155" s="176" t="s">
        <v>278</v>
      </c>
      <c r="O155" s="176"/>
      <c r="Q155" s="166"/>
    </row>
    <row r="156" spans="1:82" x14ac:dyDescent="0.2">
      <c r="A156" s="174"/>
      <c r="B156" s="175"/>
      <c r="C156" s="222" t="s">
        <v>279</v>
      </c>
      <c r="D156" s="223"/>
      <c r="E156" s="177">
        <v>3.56</v>
      </c>
      <c r="F156" s="178"/>
      <c r="G156" s="179"/>
      <c r="H156" s="180"/>
      <c r="I156" s="181"/>
      <c r="J156" s="180"/>
      <c r="K156" s="181"/>
      <c r="M156" s="176" t="s">
        <v>279</v>
      </c>
      <c r="O156" s="176"/>
      <c r="Q156" s="166"/>
    </row>
    <row r="157" spans="1:82" x14ac:dyDescent="0.2">
      <c r="A157" s="174"/>
      <c r="B157" s="175"/>
      <c r="C157" s="222" t="s">
        <v>280</v>
      </c>
      <c r="D157" s="223"/>
      <c r="E157" s="177">
        <v>1.68</v>
      </c>
      <c r="F157" s="178"/>
      <c r="G157" s="179"/>
      <c r="H157" s="180"/>
      <c r="I157" s="181"/>
      <c r="J157" s="180"/>
      <c r="K157" s="181"/>
      <c r="M157" s="176" t="s">
        <v>280</v>
      </c>
      <c r="O157" s="176"/>
      <c r="Q157" s="166"/>
    </row>
    <row r="158" spans="1:82" x14ac:dyDescent="0.2">
      <c r="A158" s="174"/>
      <c r="B158" s="175"/>
      <c r="C158" s="222" t="s">
        <v>281</v>
      </c>
      <c r="D158" s="223"/>
      <c r="E158" s="177">
        <v>1.68</v>
      </c>
      <c r="F158" s="178"/>
      <c r="G158" s="179"/>
      <c r="H158" s="180"/>
      <c r="I158" s="181"/>
      <c r="J158" s="180"/>
      <c r="K158" s="181"/>
      <c r="M158" s="176" t="s">
        <v>281</v>
      </c>
      <c r="O158" s="176"/>
      <c r="Q158" s="166"/>
    </row>
    <row r="159" spans="1:82" x14ac:dyDescent="0.2">
      <c r="A159" s="167">
        <v>43</v>
      </c>
      <c r="B159" s="168" t="s">
        <v>282</v>
      </c>
      <c r="C159" s="169" t="s">
        <v>283</v>
      </c>
      <c r="D159" s="170" t="s">
        <v>88</v>
      </c>
      <c r="E159" s="171">
        <v>1.05</v>
      </c>
      <c r="F159" s="171">
        <v>0</v>
      </c>
      <c r="G159" s="172">
        <f>E159*F159</f>
        <v>0</v>
      </c>
      <c r="H159" s="173">
        <v>0.28360000000000002</v>
      </c>
      <c r="I159" s="173">
        <f>E159*H159</f>
        <v>0.29778000000000004</v>
      </c>
      <c r="J159" s="173">
        <v>0</v>
      </c>
      <c r="K159" s="173">
        <f>E159*J159</f>
        <v>0</v>
      </c>
      <c r="Q159" s="166">
        <v>2</v>
      </c>
      <c r="AA159" s="143">
        <v>1</v>
      </c>
      <c r="AB159" s="143">
        <v>1</v>
      </c>
      <c r="AC159" s="143">
        <v>1</v>
      </c>
      <c r="BB159" s="143">
        <v>1</v>
      </c>
      <c r="BC159" s="143">
        <f>IF(BB159=1,G159,0)</f>
        <v>0</v>
      </c>
      <c r="BD159" s="143">
        <f>IF(BB159=2,G159,0)</f>
        <v>0</v>
      </c>
      <c r="BE159" s="143">
        <f>IF(BB159=3,G159,0)</f>
        <v>0</v>
      </c>
      <c r="BF159" s="143">
        <f>IF(BB159=4,G159,0)</f>
        <v>0</v>
      </c>
      <c r="BG159" s="143">
        <f>IF(BB159=5,G159,0)</f>
        <v>0</v>
      </c>
      <c r="CA159" s="143">
        <v>1</v>
      </c>
      <c r="CB159" s="143">
        <v>1</v>
      </c>
      <c r="CC159" s="166"/>
      <c r="CD159" s="166"/>
    </row>
    <row r="160" spans="1:82" x14ac:dyDescent="0.2">
      <c r="A160" s="174"/>
      <c r="B160" s="175"/>
      <c r="C160" s="222" t="s">
        <v>284</v>
      </c>
      <c r="D160" s="223"/>
      <c r="E160" s="177">
        <v>0.45</v>
      </c>
      <c r="F160" s="178"/>
      <c r="G160" s="179"/>
      <c r="H160" s="180"/>
      <c r="I160" s="181"/>
      <c r="J160" s="180"/>
      <c r="K160" s="181"/>
      <c r="M160" s="176" t="s">
        <v>284</v>
      </c>
      <c r="O160" s="176"/>
      <c r="Q160" s="166"/>
    </row>
    <row r="161" spans="1:82" x14ac:dyDescent="0.2">
      <c r="A161" s="174"/>
      <c r="B161" s="175"/>
      <c r="C161" s="222" t="s">
        <v>285</v>
      </c>
      <c r="D161" s="223"/>
      <c r="E161" s="177">
        <v>0.6</v>
      </c>
      <c r="F161" s="178"/>
      <c r="G161" s="179"/>
      <c r="H161" s="180"/>
      <c r="I161" s="181"/>
      <c r="J161" s="180"/>
      <c r="K161" s="181"/>
      <c r="M161" s="176" t="s">
        <v>285</v>
      </c>
      <c r="O161" s="176"/>
      <c r="Q161" s="166"/>
    </row>
    <row r="162" spans="1:82" x14ac:dyDescent="0.2">
      <c r="A162" s="167">
        <v>44</v>
      </c>
      <c r="B162" s="168" t="s">
        <v>286</v>
      </c>
      <c r="C162" s="169" t="s">
        <v>287</v>
      </c>
      <c r="D162" s="170" t="s">
        <v>88</v>
      </c>
      <c r="E162" s="171">
        <v>14.31</v>
      </c>
      <c r="F162" s="171">
        <v>0</v>
      </c>
      <c r="G162" s="172">
        <f>E162*F162</f>
        <v>0</v>
      </c>
      <c r="H162" s="173">
        <v>0.15931000000000001</v>
      </c>
      <c r="I162" s="173">
        <f>E162*H162</f>
        <v>2.2797261</v>
      </c>
      <c r="J162" s="173">
        <v>0</v>
      </c>
      <c r="K162" s="173">
        <f>E162*J162</f>
        <v>0</v>
      </c>
      <c r="Q162" s="166">
        <v>2</v>
      </c>
      <c r="AA162" s="143">
        <v>1</v>
      </c>
      <c r="AB162" s="143">
        <v>1</v>
      </c>
      <c r="AC162" s="143">
        <v>1</v>
      </c>
      <c r="BB162" s="143">
        <v>1</v>
      </c>
      <c r="BC162" s="143">
        <f>IF(BB162=1,G162,0)</f>
        <v>0</v>
      </c>
      <c r="BD162" s="143">
        <f>IF(BB162=2,G162,0)</f>
        <v>0</v>
      </c>
      <c r="BE162" s="143">
        <f>IF(BB162=3,G162,0)</f>
        <v>0</v>
      </c>
      <c r="BF162" s="143">
        <f>IF(BB162=4,G162,0)</f>
        <v>0</v>
      </c>
      <c r="BG162" s="143">
        <f>IF(BB162=5,G162,0)</f>
        <v>0</v>
      </c>
      <c r="CA162" s="143">
        <v>1</v>
      </c>
      <c r="CB162" s="143">
        <v>1</v>
      </c>
      <c r="CC162" s="166"/>
      <c r="CD162" s="166"/>
    </row>
    <row r="163" spans="1:82" x14ac:dyDescent="0.2">
      <c r="A163" s="174"/>
      <c r="B163" s="175"/>
      <c r="C163" s="222" t="s">
        <v>288</v>
      </c>
      <c r="D163" s="223"/>
      <c r="E163" s="177">
        <v>1.35</v>
      </c>
      <c r="F163" s="178"/>
      <c r="G163" s="179"/>
      <c r="H163" s="180"/>
      <c r="I163" s="181"/>
      <c r="J163" s="180"/>
      <c r="K163" s="181"/>
      <c r="M163" s="176" t="s">
        <v>288</v>
      </c>
      <c r="O163" s="176"/>
      <c r="Q163" s="166"/>
    </row>
    <row r="164" spans="1:82" x14ac:dyDescent="0.2">
      <c r="A164" s="174"/>
      <c r="B164" s="175"/>
      <c r="C164" s="222" t="s">
        <v>289</v>
      </c>
      <c r="D164" s="223"/>
      <c r="E164" s="177">
        <v>12.96</v>
      </c>
      <c r="F164" s="178"/>
      <c r="G164" s="179"/>
      <c r="H164" s="180"/>
      <c r="I164" s="181"/>
      <c r="J164" s="180"/>
      <c r="K164" s="181"/>
      <c r="M164" s="176" t="s">
        <v>289</v>
      </c>
      <c r="O164" s="176"/>
      <c r="Q164" s="166"/>
    </row>
    <row r="165" spans="1:82" ht="22.5" x14ac:dyDescent="0.2">
      <c r="A165" s="167">
        <v>45</v>
      </c>
      <c r="B165" s="168" t="s">
        <v>290</v>
      </c>
      <c r="C165" s="169" t="s">
        <v>291</v>
      </c>
      <c r="D165" s="170" t="s">
        <v>88</v>
      </c>
      <c r="E165" s="171">
        <v>107.3775</v>
      </c>
      <c r="F165" s="171">
        <v>0</v>
      </c>
      <c r="G165" s="172">
        <f>E165*F165</f>
        <v>0</v>
      </c>
      <c r="H165" s="173">
        <v>7.782E-2</v>
      </c>
      <c r="I165" s="173">
        <f>E165*H165</f>
        <v>8.3561170499999999</v>
      </c>
      <c r="J165" s="173">
        <v>0</v>
      </c>
      <c r="K165" s="173">
        <f>E165*J165</f>
        <v>0</v>
      </c>
      <c r="Q165" s="166">
        <v>2</v>
      </c>
      <c r="AA165" s="143">
        <v>1</v>
      </c>
      <c r="AB165" s="143">
        <v>1</v>
      </c>
      <c r="AC165" s="143">
        <v>1</v>
      </c>
      <c r="BB165" s="143">
        <v>1</v>
      </c>
      <c r="BC165" s="143">
        <f>IF(BB165=1,G165,0)</f>
        <v>0</v>
      </c>
      <c r="BD165" s="143">
        <f>IF(BB165=2,G165,0)</f>
        <v>0</v>
      </c>
      <c r="BE165" s="143">
        <f>IF(BB165=3,G165,0)</f>
        <v>0</v>
      </c>
      <c r="BF165" s="143">
        <f>IF(BB165=4,G165,0)</f>
        <v>0</v>
      </c>
      <c r="BG165" s="143">
        <f>IF(BB165=5,G165,0)</f>
        <v>0</v>
      </c>
      <c r="CA165" s="143">
        <v>1</v>
      </c>
      <c r="CB165" s="143">
        <v>1</v>
      </c>
      <c r="CC165" s="166"/>
      <c r="CD165" s="166"/>
    </row>
    <row r="166" spans="1:82" ht="22.5" x14ac:dyDescent="0.2">
      <c r="A166" s="174"/>
      <c r="B166" s="175"/>
      <c r="C166" s="222" t="s">
        <v>292</v>
      </c>
      <c r="D166" s="223"/>
      <c r="E166" s="177">
        <v>45.875</v>
      </c>
      <c r="F166" s="178"/>
      <c r="G166" s="179"/>
      <c r="H166" s="180"/>
      <c r="I166" s="181"/>
      <c r="J166" s="180"/>
      <c r="K166" s="181"/>
      <c r="M166" s="176" t="s">
        <v>292</v>
      </c>
      <c r="O166" s="176"/>
      <c r="Q166" s="166"/>
    </row>
    <row r="167" spans="1:82" x14ac:dyDescent="0.2">
      <c r="A167" s="174"/>
      <c r="B167" s="175"/>
      <c r="C167" s="222" t="s">
        <v>293</v>
      </c>
      <c r="D167" s="223"/>
      <c r="E167" s="177">
        <v>28.157499999999999</v>
      </c>
      <c r="F167" s="178"/>
      <c r="G167" s="179"/>
      <c r="H167" s="180"/>
      <c r="I167" s="181"/>
      <c r="J167" s="180"/>
      <c r="K167" s="181"/>
      <c r="M167" s="176" t="s">
        <v>293</v>
      </c>
      <c r="O167" s="176"/>
      <c r="Q167" s="166"/>
    </row>
    <row r="168" spans="1:82" x14ac:dyDescent="0.2">
      <c r="A168" s="174"/>
      <c r="B168" s="175"/>
      <c r="C168" s="222" t="s">
        <v>294</v>
      </c>
      <c r="D168" s="223"/>
      <c r="E168" s="177">
        <v>16.875</v>
      </c>
      <c r="F168" s="178"/>
      <c r="G168" s="179"/>
      <c r="H168" s="180"/>
      <c r="I168" s="181"/>
      <c r="J168" s="180"/>
      <c r="K168" s="181"/>
      <c r="M168" s="176" t="s">
        <v>294</v>
      </c>
      <c r="O168" s="176"/>
      <c r="Q168" s="166"/>
    </row>
    <row r="169" spans="1:82" x14ac:dyDescent="0.2">
      <c r="A169" s="174"/>
      <c r="B169" s="175"/>
      <c r="C169" s="222" t="s">
        <v>295</v>
      </c>
      <c r="D169" s="223"/>
      <c r="E169" s="177">
        <v>6.48</v>
      </c>
      <c r="F169" s="178"/>
      <c r="G169" s="179"/>
      <c r="H169" s="180"/>
      <c r="I169" s="181"/>
      <c r="J169" s="180"/>
      <c r="K169" s="181"/>
      <c r="M169" s="176" t="s">
        <v>295</v>
      </c>
      <c r="O169" s="176"/>
      <c r="Q169" s="166"/>
    </row>
    <row r="170" spans="1:82" x14ac:dyDescent="0.2">
      <c r="A170" s="174"/>
      <c r="B170" s="175"/>
      <c r="C170" s="222" t="s">
        <v>296</v>
      </c>
      <c r="D170" s="223"/>
      <c r="E170" s="177">
        <v>9.99</v>
      </c>
      <c r="F170" s="178"/>
      <c r="G170" s="179"/>
      <c r="H170" s="180"/>
      <c r="I170" s="181"/>
      <c r="J170" s="180"/>
      <c r="K170" s="181"/>
      <c r="M170" s="176" t="s">
        <v>296</v>
      </c>
      <c r="O170" s="176"/>
      <c r="Q170" s="166"/>
    </row>
    <row r="171" spans="1:82" ht="22.5" x14ac:dyDescent="0.2">
      <c r="A171" s="167">
        <v>46</v>
      </c>
      <c r="B171" s="168" t="s">
        <v>297</v>
      </c>
      <c r="C171" s="169" t="s">
        <v>298</v>
      </c>
      <c r="D171" s="170" t="s">
        <v>88</v>
      </c>
      <c r="E171" s="171">
        <v>62.9</v>
      </c>
      <c r="F171" s="171">
        <v>0</v>
      </c>
      <c r="G171" s="172">
        <f>E171*F171</f>
        <v>0</v>
      </c>
      <c r="H171" s="173">
        <v>9.9849999999999994E-2</v>
      </c>
      <c r="I171" s="173">
        <f>E171*H171</f>
        <v>6.2805649999999993</v>
      </c>
      <c r="J171" s="173">
        <v>0</v>
      </c>
      <c r="K171" s="173">
        <f>E171*J171</f>
        <v>0</v>
      </c>
      <c r="Q171" s="166">
        <v>2</v>
      </c>
      <c r="AA171" s="143">
        <v>1</v>
      </c>
      <c r="AB171" s="143">
        <v>1</v>
      </c>
      <c r="AC171" s="143">
        <v>1</v>
      </c>
      <c r="BB171" s="143">
        <v>1</v>
      </c>
      <c r="BC171" s="143">
        <f>IF(BB171=1,G171,0)</f>
        <v>0</v>
      </c>
      <c r="BD171" s="143">
        <f>IF(BB171=2,G171,0)</f>
        <v>0</v>
      </c>
      <c r="BE171" s="143">
        <f>IF(BB171=3,G171,0)</f>
        <v>0</v>
      </c>
      <c r="BF171" s="143">
        <f>IF(BB171=4,G171,0)</f>
        <v>0</v>
      </c>
      <c r="BG171" s="143">
        <f>IF(BB171=5,G171,0)</f>
        <v>0</v>
      </c>
      <c r="CA171" s="143">
        <v>1</v>
      </c>
      <c r="CB171" s="143">
        <v>1</v>
      </c>
      <c r="CC171" s="166"/>
      <c r="CD171" s="166"/>
    </row>
    <row r="172" spans="1:82" x14ac:dyDescent="0.2">
      <c r="A172" s="174"/>
      <c r="B172" s="175"/>
      <c r="C172" s="222" t="s">
        <v>299</v>
      </c>
      <c r="D172" s="223"/>
      <c r="E172" s="177">
        <v>28.6</v>
      </c>
      <c r="F172" s="178"/>
      <c r="G172" s="179"/>
      <c r="H172" s="180"/>
      <c r="I172" s="181"/>
      <c r="J172" s="180"/>
      <c r="K172" s="181"/>
      <c r="M172" s="176" t="s">
        <v>299</v>
      </c>
      <c r="O172" s="176"/>
      <c r="Q172" s="166"/>
    </row>
    <row r="173" spans="1:82" x14ac:dyDescent="0.2">
      <c r="A173" s="174"/>
      <c r="B173" s="175"/>
      <c r="C173" s="222" t="s">
        <v>300</v>
      </c>
      <c r="D173" s="223"/>
      <c r="E173" s="177">
        <v>11.55</v>
      </c>
      <c r="F173" s="178"/>
      <c r="G173" s="179"/>
      <c r="H173" s="180"/>
      <c r="I173" s="181"/>
      <c r="J173" s="180"/>
      <c r="K173" s="181"/>
      <c r="M173" s="176" t="s">
        <v>300</v>
      </c>
      <c r="O173" s="176"/>
      <c r="Q173" s="166"/>
    </row>
    <row r="174" spans="1:82" x14ac:dyDescent="0.2">
      <c r="A174" s="174"/>
      <c r="B174" s="175"/>
      <c r="C174" s="222" t="s">
        <v>301</v>
      </c>
      <c r="D174" s="223"/>
      <c r="E174" s="177">
        <v>11.375</v>
      </c>
      <c r="F174" s="178"/>
      <c r="G174" s="179"/>
      <c r="H174" s="180"/>
      <c r="I174" s="181"/>
      <c r="J174" s="180"/>
      <c r="K174" s="181"/>
      <c r="M174" s="176" t="s">
        <v>301</v>
      </c>
      <c r="O174" s="176"/>
      <c r="Q174" s="166"/>
    </row>
    <row r="175" spans="1:82" x14ac:dyDescent="0.2">
      <c r="A175" s="174"/>
      <c r="B175" s="175"/>
      <c r="C175" s="222" t="s">
        <v>302</v>
      </c>
      <c r="D175" s="223"/>
      <c r="E175" s="177">
        <v>11.375</v>
      </c>
      <c r="F175" s="178"/>
      <c r="G175" s="179"/>
      <c r="H175" s="180"/>
      <c r="I175" s="181"/>
      <c r="J175" s="180"/>
      <c r="K175" s="181"/>
      <c r="M175" s="176" t="s">
        <v>302</v>
      </c>
      <c r="O175" s="176"/>
      <c r="Q175" s="166"/>
    </row>
    <row r="176" spans="1:82" ht="22.5" x14ac:dyDescent="0.2">
      <c r="A176" s="167">
        <v>47</v>
      </c>
      <c r="B176" s="168" t="s">
        <v>303</v>
      </c>
      <c r="C176" s="169" t="s">
        <v>304</v>
      </c>
      <c r="D176" s="170" t="s">
        <v>88</v>
      </c>
      <c r="E176" s="171">
        <v>155.76249999999999</v>
      </c>
      <c r="F176" s="171">
        <v>0</v>
      </c>
      <c r="G176" s="172">
        <f>E176*F176</f>
        <v>0</v>
      </c>
      <c r="H176" s="173">
        <v>0.12138</v>
      </c>
      <c r="I176" s="173">
        <f>E176*H176</f>
        <v>18.906452249999997</v>
      </c>
      <c r="J176" s="173">
        <v>0</v>
      </c>
      <c r="K176" s="173">
        <f>E176*J176</f>
        <v>0</v>
      </c>
      <c r="Q176" s="166">
        <v>2</v>
      </c>
      <c r="AA176" s="143">
        <v>1</v>
      </c>
      <c r="AB176" s="143">
        <v>1</v>
      </c>
      <c r="AC176" s="143">
        <v>1</v>
      </c>
      <c r="BB176" s="143">
        <v>1</v>
      </c>
      <c r="BC176" s="143">
        <f>IF(BB176=1,G176,0)</f>
        <v>0</v>
      </c>
      <c r="BD176" s="143">
        <f>IF(BB176=2,G176,0)</f>
        <v>0</v>
      </c>
      <c r="BE176" s="143">
        <f>IF(BB176=3,G176,0)</f>
        <v>0</v>
      </c>
      <c r="BF176" s="143">
        <f>IF(BB176=4,G176,0)</f>
        <v>0</v>
      </c>
      <c r="BG176" s="143">
        <f>IF(BB176=5,G176,0)</f>
        <v>0</v>
      </c>
      <c r="CA176" s="143">
        <v>1</v>
      </c>
      <c r="CB176" s="143">
        <v>1</v>
      </c>
      <c r="CC176" s="166"/>
      <c r="CD176" s="166"/>
    </row>
    <row r="177" spans="1:82" x14ac:dyDescent="0.2">
      <c r="A177" s="174"/>
      <c r="B177" s="175"/>
      <c r="C177" s="222" t="s">
        <v>305</v>
      </c>
      <c r="D177" s="223"/>
      <c r="E177" s="177">
        <v>14.35</v>
      </c>
      <c r="F177" s="178"/>
      <c r="G177" s="179"/>
      <c r="H177" s="180"/>
      <c r="I177" s="181"/>
      <c r="J177" s="180"/>
      <c r="K177" s="181"/>
      <c r="M177" s="176" t="s">
        <v>305</v>
      </c>
      <c r="O177" s="176"/>
      <c r="Q177" s="166"/>
    </row>
    <row r="178" spans="1:82" x14ac:dyDescent="0.2">
      <c r="A178" s="174"/>
      <c r="B178" s="175"/>
      <c r="C178" s="222" t="s">
        <v>306</v>
      </c>
      <c r="D178" s="223"/>
      <c r="E178" s="177">
        <v>9.7624999999999993</v>
      </c>
      <c r="F178" s="178"/>
      <c r="G178" s="179"/>
      <c r="H178" s="180"/>
      <c r="I178" s="181"/>
      <c r="J178" s="180"/>
      <c r="K178" s="181"/>
      <c r="M178" s="176" t="s">
        <v>306</v>
      </c>
      <c r="O178" s="176"/>
      <c r="Q178" s="166"/>
    </row>
    <row r="179" spans="1:82" x14ac:dyDescent="0.2">
      <c r="A179" s="174"/>
      <c r="B179" s="175"/>
      <c r="C179" s="222" t="s">
        <v>307</v>
      </c>
      <c r="D179" s="223"/>
      <c r="E179" s="177">
        <v>37.61</v>
      </c>
      <c r="F179" s="178"/>
      <c r="G179" s="179"/>
      <c r="H179" s="180"/>
      <c r="I179" s="181"/>
      <c r="J179" s="180"/>
      <c r="K179" s="181"/>
      <c r="M179" s="176" t="s">
        <v>307</v>
      </c>
      <c r="O179" s="176"/>
      <c r="Q179" s="166"/>
    </row>
    <row r="180" spans="1:82" x14ac:dyDescent="0.2">
      <c r="A180" s="174"/>
      <c r="B180" s="175"/>
      <c r="C180" s="222" t="s">
        <v>308</v>
      </c>
      <c r="D180" s="223"/>
      <c r="E180" s="177">
        <v>44.454999999999998</v>
      </c>
      <c r="F180" s="178"/>
      <c r="G180" s="179"/>
      <c r="H180" s="180"/>
      <c r="I180" s="181"/>
      <c r="J180" s="180"/>
      <c r="K180" s="181"/>
      <c r="M180" s="176" t="s">
        <v>308</v>
      </c>
      <c r="O180" s="176"/>
      <c r="Q180" s="166"/>
    </row>
    <row r="181" spans="1:82" x14ac:dyDescent="0.2">
      <c r="A181" s="174"/>
      <c r="B181" s="175"/>
      <c r="C181" s="222" t="s">
        <v>309</v>
      </c>
      <c r="D181" s="223"/>
      <c r="E181" s="177">
        <v>49.585000000000001</v>
      </c>
      <c r="F181" s="178"/>
      <c r="G181" s="179"/>
      <c r="H181" s="180"/>
      <c r="I181" s="181"/>
      <c r="J181" s="180"/>
      <c r="K181" s="181"/>
      <c r="M181" s="176" t="s">
        <v>309</v>
      </c>
      <c r="O181" s="176"/>
      <c r="Q181" s="166"/>
    </row>
    <row r="182" spans="1:82" x14ac:dyDescent="0.2">
      <c r="A182" s="167">
        <v>48</v>
      </c>
      <c r="B182" s="168" t="s">
        <v>310</v>
      </c>
      <c r="C182" s="169" t="s">
        <v>311</v>
      </c>
      <c r="D182" s="170" t="s">
        <v>162</v>
      </c>
      <c r="E182" s="171">
        <v>37.799999999999997</v>
      </c>
      <c r="F182" s="171">
        <v>0</v>
      </c>
      <c r="G182" s="172">
        <f>E182*F182</f>
        <v>0</v>
      </c>
      <c r="H182" s="173">
        <v>1E-3</v>
      </c>
      <c r="I182" s="173">
        <f>E182*H182</f>
        <v>3.78E-2</v>
      </c>
      <c r="J182" s="173">
        <v>0</v>
      </c>
      <c r="K182" s="173">
        <f>E182*J182</f>
        <v>0</v>
      </c>
      <c r="Q182" s="166">
        <v>2</v>
      </c>
      <c r="AA182" s="143">
        <v>1</v>
      </c>
      <c r="AB182" s="143">
        <v>1</v>
      </c>
      <c r="AC182" s="143">
        <v>1</v>
      </c>
      <c r="BB182" s="143">
        <v>1</v>
      </c>
      <c r="BC182" s="143">
        <f>IF(BB182=1,G182,0)</f>
        <v>0</v>
      </c>
      <c r="BD182" s="143">
        <f>IF(BB182=2,G182,0)</f>
        <v>0</v>
      </c>
      <c r="BE182" s="143">
        <f>IF(BB182=3,G182,0)</f>
        <v>0</v>
      </c>
      <c r="BF182" s="143">
        <f>IF(BB182=4,G182,0)</f>
        <v>0</v>
      </c>
      <c r="BG182" s="143">
        <f>IF(BB182=5,G182,0)</f>
        <v>0</v>
      </c>
      <c r="CA182" s="143">
        <v>1</v>
      </c>
      <c r="CB182" s="143">
        <v>1</v>
      </c>
      <c r="CC182" s="166"/>
      <c r="CD182" s="166"/>
    </row>
    <row r="183" spans="1:82" x14ac:dyDescent="0.2">
      <c r="A183" s="174"/>
      <c r="B183" s="175"/>
      <c r="C183" s="222" t="s">
        <v>312</v>
      </c>
      <c r="D183" s="223"/>
      <c r="E183" s="177">
        <v>37.799999999999997</v>
      </c>
      <c r="F183" s="178"/>
      <c r="G183" s="179"/>
      <c r="H183" s="180"/>
      <c r="I183" s="181"/>
      <c r="J183" s="180"/>
      <c r="K183" s="181"/>
      <c r="M183" s="176" t="s">
        <v>312</v>
      </c>
      <c r="O183" s="176"/>
      <c r="Q183" s="166"/>
    </row>
    <row r="184" spans="1:82" x14ac:dyDescent="0.2">
      <c r="A184" s="167">
        <v>49</v>
      </c>
      <c r="B184" s="168" t="s">
        <v>313</v>
      </c>
      <c r="C184" s="169" t="s">
        <v>314</v>
      </c>
      <c r="D184" s="170" t="s">
        <v>162</v>
      </c>
      <c r="E184" s="171">
        <v>27</v>
      </c>
      <c r="F184" s="171">
        <v>0</v>
      </c>
      <c r="G184" s="172">
        <f>E184*F184</f>
        <v>0</v>
      </c>
      <c r="H184" s="173">
        <v>1.0200000000000001E-3</v>
      </c>
      <c r="I184" s="173">
        <f>E184*H184</f>
        <v>2.7540000000000002E-2</v>
      </c>
      <c r="J184" s="173">
        <v>0</v>
      </c>
      <c r="K184" s="173">
        <f>E184*J184</f>
        <v>0</v>
      </c>
      <c r="Q184" s="166">
        <v>2</v>
      </c>
      <c r="AA184" s="143">
        <v>1</v>
      </c>
      <c r="AB184" s="143">
        <v>1</v>
      </c>
      <c r="AC184" s="143">
        <v>1</v>
      </c>
      <c r="BB184" s="143">
        <v>1</v>
      </c>
      <c r="BC184" s="143">
        <f>IF(BB184=1,G184,0)</f>
        <v>0</v>
      </c>
      <c r="BD184" s="143">
        <f>IF(BB184=2,G184,0)</f>
        <v>0</v>
      </c>
      <c r="BE184" s="143">
        <f>IF(BB184=3,G184,0)</f>
        <v>0</v>
      </c>
      <c r="BF184" s="143">
        <f>IF(BB184=4,G184,0)</f>
        <v>0</v>
      </c>
      <c r="BG184" s="143">
        <f>IF(BB184=5,G184,0)</f>
        <v>0</v>
      </c>
      <c r="CA184" s="143">
        <v>1</v>
      </c>
      <c r="CB184" s="143">
        <v>1</v>
      </c>
      <c r="CC184" s="166"/>
      <c r="CD184" s="166"/>
    </row>
    <row r="185" spans="1:82" x14ac:dyDescent="0.2">
      <c r="A185" s="174"/>
      <c r="B185" s="175"/>
      <c r="C185" s="222" t="s">
        <v>315</v>
      </c>
      <c r="D185" s="223"/>
      <c r="E185" s="177">
        <v>27</v>
      </c>
      <c r="F185" s="178"/>
      <c r="G185" s="179"/>
      <c r="H185" s="180"/>
      <c r="I185" s="181"/>
      <c r="J185" s="180"/>
      <c r="K185" s="181"/>
      <c r="M185" s="176" t="s">
        <v>315</v>
      </c>
      <c r="O185" s="176"/>
      <c r="Q185" s="166"/>
    </row>
    <row r="186" spans="1:82" ht="22.5" x14ac:dyDescent="0.2">
      <c r="A186" s="167">
        <v>50</v>
      </c>
      <c r="B186" s="168" t="s">
        <v>316</v>
      </c>
      <c r="C186" s="169" t="s">
        <v>317</v>
      </c>
      <c r="D186" s="170" t="s">
        <v>88</v>
      </c>
      <c r="E186" s="171">
        <v>84.84</v>
      </c>
      <c r="F186" s="171">
        <v>0</v>
      </c>
      <c r="G186" s="172">
        <f>E186*F186</f>
        <v>0</v>
      </c>
      <c r="H186" s="173">
        <v>2.9770000000000001E-2</v>
      </c>
      <c r="I186" s="173">
        <f>E186*H186</f>
        <v>2.5256868000000003</v>
      </c>
      <c r="J186" s="173">
        <v>0</v>
      </c>
      <c r="K186" s="173">
        <f>E186*J186</f>
        <v>0</v>
      </c>
      <c r="Q186" s="166">
        <v>2</v>
      </c>
      <c r="AA186" s="143">
        <v>1</v>
      </c>
      <c r="AB186" s="143">
        <v>1</v>
      </c>
      <c r="AC186" s="143">
        <v>1</v>
      </c>
      <c r="BB186" s="143">
        <v>1</v>
      </c>
      <c r="BC186" s="143">
        <f>IF(BB186=1,G186,0)</f>
        <v>0</v>
      </c>
      <c r="BD186" s="143">
        <f>IF(BB186=2,G186,0)</f>
        <v>0</v>
      </c>
      <c r="BE186" s="143">
        <f>IF(BB186=3,G186,0)</f>
        <v>0</v>
      </c>
      <c r="BF186" s="143">
        <f>IF(BB186=4,G186,0)</f>
        <v>0</v>
      </c>
      <c r="BG186" s="143">
        <f>IF(BB186=5,G186,0)</f>
        <v>0</v>
      </c>
      <c r="CA186" s="143">
        <v>1</v>
      </c>
      <c r="CB186" s="143">
        <v>1</v>
      </c>
      <c r="CC186" s="166"/>
      <c r="CD186" s="166"/>
    </row>
    <row r="187" spans="1:82" x14ac:dyDescent="0.2">
      <c r="A187" s="174"/>
      <c r="B187" s="175"/>
      <c r="C187" s="222" t="s">
        <v>318</v>
      </c>
      <c r="D187" s="223"/>
      <c r="E187" s="177">
        <v>41.484000000000002</v>
      </c>
      <c r="F187" s="178"/>
      <c r="G187" s="179"/>
      <c r="H187" s="180"/>
      <c r="I187" s="181"/>
      <c r="J187" s="180"/>
      <c r="K187" s="181"/>
      <c r="M187" s="176" t="s">
        <v>318</v>
      </c>
      <c r="O187" s="176"/>
      <c r="Q187" s="166"/>
    </row>
    <row r="188" spans="1:82" x14ac:dyDescent="0.2">
      <c r="A188" s="174"/>
      <c r="B188" s="175"/>
      <c r="C188" s="222" t="s">
        <v>319</v>
      </c>
      <c r="D188" s="223"/>
      <c r="E188" s="177">
        <v>15.637</v>
      </c>
      <c r="F188" s="178"/>
      <c r="G188" s="179"/>
      <c r="H188" s="180"/>
      <c r="I188" s="181"/>
      <c r="J188" s="180"/>
      <c r="K188" s="181"/>
      <c r="M188" s="176" t="s">
        <v>319</v>
      </c>
      <c r="O188" s="176"/>
      <c r="Q188" s="166"/>
    </row>
    <row r="189" spans="1:82" x14ac:dyDescent="0.2">
      <c r="A189" s="174"/>
      <c r="B189" s="175"/>
      <c r="C189" s="222" t="s">
        <v>320</v>
      </c>
      <c r="D189" s="223"/>
      <c r="E189" s="177">
        <v>14.311999999999999</v>
      </c>
      <c r="F189" s="178"/>
      <c r="G189" s="179"/>
      <c r="H189" s="180"/>
      <c r="I189" s="181"/>
      <c r="J189" s="180"/>
      <c r="K189" s="181"/>
      <c r="M189" s="176" t="s">
        <v>320</v>
      </c>
      <c r="O189" s="176"/>
      <c r="Q189" s="166"/>
    </row>
    <row r="190" spans="1:82" ht="22.5" x14ac:dyDescent="0.2">
      <c r="A190" s="174"/>
      <c r="B190" s="175"/>
      <c r="C190" s="222" t="s">
        <v>321</v>
      </c>
      <c r="D190" s="223"/>
      <c r="E190" s="177">
        <v>13.407</v>
      </c>
      <c r="F190" s="178"/>
      <c r="G190" s="179"/>
      <c r="H190" s="180"/>
      <c r="I190" s="181"/>
      <c r="J190" s="180"/>
      <c r="K190" s="181"/>
      <c r="M190" s="176" t="s">
        <v>321</v>
      </c>
      <c r="O190" s="176"/>
      <c r="Q190" s="166"/>
    </row>
    <row r="191" spans="1:82" ht="22.5" x14ac:dyDescent="0.2">
      <c r="A191" s="167">
        <v>51</v>
      </c>
      <c r="B191" s="168" t="s">
        <v>322</v>
      </c>
      <c r="C191" s="169" t="s">
        <v>323</v>
      </c>
      <c r="D191" s="170" t="s">
        <v>88</v>
      </c>
      <c r="E191" s="171">
        <v>21.87</v>
      </c>
      <c r="F191" s="171">
        <v>0</v>
      </c>
      <c r="G191" s="172">
        <f>E191*F191</f>
        <v>0</v>
      </c>
      <c r="H191" s="173">
        <v>4.9320000000000003E-2</v>
      </c>
      <c r="I191" s="173">
        <f>E191*H191</f>
        <v>1.0786284000000002</v>
      </c>
      <c r="J191" s="173">
        <v>0</v>
      </c>
      <c r="K191" s="173">
        <f>E191*J191</f>
        <v>0</v>
      </c>
      <c r="Q191" s="166">
        <v>2</v>
      </c>
      <c r="AA191" s="143">
        <v>1</v>
      </c>
      <c r="AB191" s="143">
        <v>1</v>
      </c>
      <c r="AC191" s="143">
        <v>1</v>
      </c>
      <c r="BB191" s="143">
        <v>1</v>
      </c>
      <c r="BC191" s="143">
        <f>IF(BB191=1,G191,0)</f>
        <v>0</v>
      </c>
      <c r="BD191" s="143">
        <f>IF(BB191=2,G191,0)</f>
        <v>0</v>
      </c>
      <c r="BE191" s="143">
        <f>IF(BB191=3,G191,0)</f>
        <v>0</v>
      </c>
      <c r="BF191" s="143">
        <f>IF(BB191=4,G191,0)</f>
        <v>0</v>
      </c>
      <c r="BG191" s="143">
        <f>IF(BB191=5,G191,0)</f>
        <v>0</v>
      </c>
      <c r="CA191" s="143">
        <v>1</v>
      </c>
      <c r="CB191" s="143">
        <v>1</v>
      </c>
      <c r="CC191" s="166"/>
      <c r="CD191" s="166"/>
    </row>
    <row r="192" spans="1:82" x14ac:dyDescent="0.2">
      <c r="A192" s="174"/>
      <c r="B192" s="175"/>
      <c r="C192" s="222" t="s">
        <v>324</v>
      </c>
      <c r="D192" s="223"/>
      <c r="E192" s="177">
        <v>10.935</v>
      </c>
      <c r="F192" s="178"/>
      <c r="G192" s="179"/>
      <c r="H192" s="180"/>
      <c r="I192" s="181"/>
      <c r="J192" s="180"/>
      <c r="K192" s="181"/>
      <c r="M192" s="176" t="s">
        <v>324</v>
      </c>
      <c r="O192" s="176"/>
      <c r="Q192" s="166"/>
    </row>
    <row r="193" spans="1:82" x14ac:dyDescent="0.2">
      <c r="A193" s="174"/>
      <c r="B193" s="175"/>
      <c r="C193" s="222" t="s">
        <v>325</v>
      </c>
      <c r="D193" s="223"/>
      <c r="E193" s="177">
        <v>10.935</v>
      </c>
      <c r="F193" s="178"/>
      <c r="G193" s="179"/>
      <c r="H193" s="180"/>
      <c r="I193" s="181"/>
      <c r="J193" s="180"/>
      <c r="K193" s="181"/>
      <c r="M193" s="176" t="s">
        <v>325</v>
      </c>
      <c r="O193" s="176"/>
      <c r="Q193" s="166"/>
    </row>
    <row r="194" spans="1:82" ht="22.5" x14ac:dyDescent="0.2">
      <c r="A194" s="167">
        <v>52</v>
      </c>
      <c r="B194" s="168" t="s">
        <v>326</v>
      </c>
      <c r="C194" s="169" t="s">
        <v>327</v>
      </c>
      <c r="D194" s="170" t="s">
        <v>88</v>
      </c>
      <c r="E194" s="171">
        <v>51.468000000000004</v>
      </c>
      <c r="F194" s="171">
        <v>0</v>
      </c>
      <c r="G194" s="172">
        <f>E194*F194</f>
        <v>0</v>
      </c>
      <c r="H194" s="173">
        <v>5.3789999999999998E-2</v>
      </c>
      <c r="I194" s="173">
        <f>E194*H194</f>
        <v>2.7684637200000002</v>
      </c>
      <c r="J194" s="173">
        <v>0</v>
      </c>
      <c r="K194" s="173">
        <f>E194*J194</f>
        <v>0</v>
      </c>
      <c r="Q194" s="166">
        <v>2</v>
      </c>
      <c r="AA194" s="143">
        <v>1</v>
      </c>
      <c r="AB194" s="143">
        <v>1</v>
      </c>
      <c r="AC194" s="143">
        <v>1</v>
      </c>
      <c r="BB194" s="143">
        <v>1</v>
      </c>
      <c r="BC194" s="143">
        <f>IF(BB194=1,G194,0)</f>
        <v>0</v>
      </c>
      <c r="BD194" s="143">
        <f>IF(BB194=2,G194,0)</f>
        <v>0</v>
      </c>
      <c r="BE194" s="143">
        <f>IF(BB194=3,G194,0)</f>
        <v>0</v>
      </c>
      <c r="BF194" s="143">
        <f>IF(BB194=4,G194,0)</f>
        <v>0</v>
      </c>
      <c r="BG194" s="143">
        <f>IF(BB194=5,G194,0)</f>
        <v>0</v>
      </c>
      <c r="CA194" s="143">
        <v>1</v>
      </c>
      <c r="CB194" s="143">
        <v>1</v>
      </c>
      <c r="CC194" s="166"/>
      <c r="CD194" s="166"/>
    </row>
    <row r="195" spans="1:82" x14ac:dyDescent="0.2">
      <c r="A195" s="174"/>
      <c r="B195" s="175"/>
      <c r="C195" s="222" t="s">
        <v>328</v>
      </c>
      <c r="D195" s="223"/>
      <c r="E195" s="177">
        <v>5.1029999999999998</v>
      </c>
      <c r="F195" s="178"/>
      <c r="G195" s="179"/>
      <c r="H195" s="180"/>
      <c r="I195" s="181"/>
      <c r="J195" s="180"/>
      <c r="K195" s="181"/>
      <c r="M195" s="176" t="s">
        <v>328</v>
      </c>
      <c r="O195" s="176"/>
      <c r="Q195" s="166"/>
    </row>
    <row r="196" spans="1:82" x14ac:dyDescent="0.2">
      <c r="A196" s="174"/>
      <c r="B196" s="175"/>
      <c r="C196" s="222" t="s">
        <v>329</v>
      </c>
      <c r="D196" s="223"/>
      <c r="E196" s="177">
        <v>20.766999999999999</v>
      </c>
      <c r="F196" s="178"/>
      <c r="G196" s="179"/>
      <c r="H196" s="180"/>
      <c r="I196" s="181"/>
      <c r="J196" s="180"/>
      <c r="K196" s="181"/>
      <c r="M196" s="176" t="s">
        <v>329</v>
      </c>
      <c r="O196" s="176"/>
      <c r="Q196" s="166"/>
    </row>
    <row r="197" spans="1:82" x14ac:dyDescent="0.2">
      <c r="A197" s="174"/>
      <c r="B197" s="175"/>
      <c r="C197" s="222" t="s">
        <v>330</v>
      </c>
      <c r="D197" s="223"/>
      <c r="E197" s="177">
        <v>21.297999999999998</v>
      </c>
      <c r="F197" s="178"/>
      <c r="G197" s="179"/>
      <c r="H197" s="180"/>
      <c r="I197" s="181"/>
      <c r="J197" s="180"/>
      <c r="K197" s="181"/>
      <c r="M197" s="176" t="s">
        <v>330</v>
      </c>
      <c r="O197" s="176"/>
      <c r="Q197" s="166"/>
    </row>
    <row r="198" spans="1:82" x14ac:dyDescent="0.2">
      <c r="A198" s="174"/>
      <c r="B198" s="175"/>
      <c r="C198" s="222" t="s">
        <v>331</v>
      </c>
      <c r="D198" s="223"/>
      <c r="E198" s="177">
        <v>4.3</v>
      </c>
      <c r="F198" s="178"/>
      <c r="G198" s="179"/>
      <c r="H198" s="180"/>
      <c r="I198" s="181"/>
      <c r="J198" s="180"/>
      <c r="K198" s="181"/>
      <c r="M198" s="176" t="s">
        <v>331</v>
      </c>
      <c r="O198" s="176"/>
      <c r="Q198" s="166"/>
    </row>
    <row r="199" spans="1:82" ht="22.5" x14ac:dyDescent="0.2">
      <c r="A199" s="167">
        <v>53</v>
      </c>
      <c r="B199" s="168" t="s">
        <v>332</v>
      </c>
      <c r="C199" s="169" t="s">
        <v>333</v>
      </c>
      <c r="D199" s="170" t="s">
        <v>88</v>
      </c>
      <c r="E199" s="171">
        <v>12.817500000000001</v>
      </c>
      <c r="F199" s="171">
        <v>0</v>
      </c>
      <c r="G199" s="172">
        <f>E199*F199</f>
        <v>0</v>
      </c>
      <c r="H199" s="173">
        <v>5.3429999999999998E-2</v>
      </c>
      <c r="I199" s="173">
        <f>E199*H199</f>
        <v>0.68483902500000005</v>
      </c>
      <c r="J199" s="173">
        <v>0</v>
      </c>
      <c r="K199" s="173">
        <f>E199*J199</f>
        <v>0</v>
      </c>
      <c r="Q199" s="166">
        <v>2</v>
      </c>
      <c r="AA199" s="143">
        <v>1</v>
      </c>
      <c r="AB199" s="143">
        <v>1</v>
      </c>
      <c r="AC199" s="143">
        <v>1</v>
      </c>
      <c r="BB199" s="143">
        <v>1</v>
      </c>
      <c r="BC199" s="143">
        <f>IF(BB199=1,G199,0)</f>
        <v>0</v>
      </c>
      <c r="BD199" s="143">
        <f>IF(BB199=2,G199,0)</f>
        <v>0</v>
      </c>
      <c r="BE199" s="143">
        <f>IF(BB199=3,G199,0)</f>
        <v>0</v>
      </c>
      <c r="BF199" s="143">
        <f>IF(BB199=4,G199,0)</f>
        <v>0</v>
      </c>
      <c r="BG199" s="143">
        <f>IF(BB199=5,G199,0)</f>
        <v>0</v>
      </c>
      <c r="CA199" s="143">
        <v>1</v>
      </c>
      <c r="CB199" s="143">
        <v>1</v>
      </c>
      <c r="CC199" s="166"/>
      <c r="CD199" s="166"/>
    </row>
    <row r="200" spans="1:82" x14ac:dyDescent="0.2">
      <c r="A200" s="174"/>
      <c r="B200" s="175"/>
      <c r="C200" s="222" t="s">
        <v>334</v>
      </c>
      <c r="D200" s="223"/>
      <c r="E200" s="177">
        <v>7.4385000000000003</v>
      </c>
      <c r="F200" s="178"/>
      <c r="G200" s="179"/>
      <c r="H200" s="180"/>
      <c r="I200" s="181"/>
      <c r="J200" s="180"/>
      <c r="K200" s="181"/>
      <c r="M200" s="176" t="s">
        <v>334</v>
      </c>
      <c r="O200" s="176"/>
      <c r="Q200" s="166"/>
    </row>
    <row r="201" spans="1:82" x14ac:dyDescent="0.2">
      <c r="A201" s="174"/>
      <c r="B201" s="175"/>
      <c r="C201" s="222" t="s">
        <v>335</v>
      </c>
      <c r="D201" s="223"/>
      <c r="E201" s="177">
        <v>5.3789999999999996</v>
      </c>
      <c r="F201" s="178"/>
      <c r="G201" s="179"/>
      <c r="H201" s="180"/>
      <c r="I201" s="181"/>
      <c r="J201" s="180"/>
      <c r="K201" s="181"/>
      <c r="M201" s="176" t="s">
        <v>335</v>
      </c>
      <c r="O201" s="176"/>
      <c r="Q201" s="166"/>
    </row>
    <row r="202" spans="1:82" ht="22.5" x14ac:dyDescent="0.2">
      <c r="A202" s="167">
        <v>54</v>
      </c>
      <c r="B202" s="168" t="s">
        <v>336</v>
      </c>
      <c r="C202" s="169" t="s">
        <v>337</v>
      </c>
      <c r="D202" s="170" t="s">
        <v>88</v>
      </c>
      <c r="E202" s="171">
        <v>14.076000000000001</v>
      </c>
      <c r="F202" s="171">
        <v>0</v>
      </c>
      <c r="G202" s="172">
        <f>E202*F202</f>
        <v>0</v>
      </c>
      <c r="H202" s="173">
        <v>5.2109999999999997E-2</v>
      </c>
      <c r="I202" s="173">
        <f>E202*H202</f>
        <v>0.73350035999999996</v>
      </c>
      <c r="J202" s="173">
        <v>0</v>
      </c>
      <c r="K202" s="173">
        <f>E202*J202</f>
        <v>0</v>
      </c>
      <c r="Q202" s="166">
        <v>2</v>
      </c>
      <c r="AA202" s="143">
        <v>1</v>
      </c>
      <c r="AB202" s="143">
        <v>1</v>
      </c>
      <c r="AC202" s="143">
        <v>1</v>
      </c>
      <c r="BB202" s="143">
        <v>1</v>
      </c>
      <c r="BC202" s="143">
        <f>IF(BB202=1,G202,0)</f>
        <v>0</v>
      </c>
      <c r="BD202" s="143">
        <f>IF(BB202=2,G202,0)</f>
        <v>0</v>
      </c>
      <c r="BE202" s="143">
        <f>IF(BB202=3,G202,0)</f>
        <v>0</v>
      </c>
      <c r="BF202" s="143">
        <f>IF(BB202=4,G202,0)</f>
        <v>0</v>
      </c>
      <c r="BG202" s="143">
        <f>IF(BB202=5,G202,0)</f>
        <v>0</v>
      </c>
      <c r="CA202" s="143">
        <v>1</v>
      </c>
      <c r="CB202" s="143">
        <v>1</v>
      </c>
      <c r="CC202" s="166"/>
      <c r="CD202" s="166"/>
    </row>
    <row r="203" spans="1:82" x14ac:dyDescent="0.2">
      <c r="A203" s="174"/>
      <c r="B203" s="175"/>
      <c r="C203" s="222" t="s">
        <v>338</v>
      </c>
      <c r="D203" s="223"/>
      <c r="E203" s="177">
        <v>14.076000000000001</v>
      </c>
      <c r="F203" s="178"/>
      <c r="G203" s="179"/>
      <c r="H203" s="180"/>
      <c r="I203" s="181"/>
      <c r="J203" s="180"/>
      <c r="K203" s="181"/>
      <c r="M203" s="176" t="s">
        <v>338</v>
      </c>
      <c r="O203" s="176"/>
      <c r="Q203" s="166"/>
    </row>
    <row r="204" spans="1:82" ht="22.5" x14ac:dyDescent="0.2">
      <c r="A204" s="167">
        <v>55</v>
      </c>
      <c r="B204" s="168" t="s">
        <v>339</v>
      </c>
      <c r="C204" s="169" t="s">
        <v>340</v>
      </c>
      <c r="D204" s="170" t="s">
        <v>88</v>
      </c>
      <c r="E204" s="171">
        <v>22.895</v>
      </c>
      <c r="F204" s="171">
        <v>0</v>
      </c>
      <c r="G204" s="172">
        <f>E204*F204</f>
        <v>0</v>
      </c>
      <c r="H204" s="173">
        <v>5.7489999999999999E-2</v>
      </c>
      <c r="I204" s="173">
        <f>E204*H204</f>
        <v>1.31623355</v>
      </c>
      <c r="J204" s="173">
        <v>0</v>
      </c>
      <c r="K204" s="173">
        <f>E204*J204</f>
        <v>0</v>
      </c>
      <c r="Q204" s="166">
        <v>2</v>
      </c>
      <c r="AA204" s="143">
        <v>1</v>
      </c>
      <c r="AB204" s="143">
        <v>1</v>
      </c>
      <c r="AC204" s="143">
        <v>1</v>
      </c>
      <c r="BB204" s="143">
        <v>1</v>
      </c>
      <c r="BC204" s="143">
        <f>IF(BB204=1,G204,0)</f>
        <v>0</v>
      </c>
      <c r="BD204" s="143">
        <f>IF(BB204=2,G204,0)</f>
        <v>0</v>
      </c>
      <c r="BE204" s="143">
        <f>IF(BB204=3,G204,0)</f>
        <v>0</v>
      </c>
      <c r="BF204" s="143">
        <f>IF(BB204=4,G204,0)</f>
        <v>0</v>
      </c>
      <c r="BG204" s="143">
        <f>IF(BB204=5,G204,0)</f>
        <v>0</v>
      </c>
      <c r="CA204" s="143">
        <v>1</v>
      </c>
      <c r="CB204" s="143">
        <v>1</v>
      </c>
      <c r="CC204" s="166"/>
      <c r="CD204" s="166"/>
    </row>
    <row r="205" spans="1:82" x14ac:dyDescent="0.2">
      <c r="A205" s="174"/>
      <c r="B205" s="175"/>
      <c r="C205" s="222" t="s">
        <v>325</v>
      </c>
      <c r="D205" s="223"/>
      <c r="E205" s="177">
        <v>10.935</v>
      </c>
      <c r="F205" s="178"/>
      <c r="G205" s="179"/>
      <c r="H205" s="180"/>
      <c r="I205" s="181"/>
      <c r="J205" s="180"/>
      <c r="K205" s="181"/>
      <c r="M205" s="176" t="s">
        <v>325</v>
      </c>
      <c r="O205" s="176"/>
      <c r="Q205" s="166"/>
    </row>
    <row r="206" spans="1:82" x14ac:dyDescent="0.2">
      <c r="A206" s="174"/>
      <c r="B206" s="175"/>
      <c r="C206" s="222" t="s">
        <v>341</v>
      </c>
      <c r="D206" s="223"/>
      <c r="E206" s="177">
        <v>11.96</v>
      </c>
      <c r="F206" s="178"/>
      <c r="G206" s="179"/>
      <c r="H206" s="180"/>
      <c r="I206" s="181"/>
      <c r="J206" s="180"/>
      <c r="K206" s="181"/>
      <c r="M206" s="176" t="s">
        <v>341</v>
      </c>
      <c r="O206" s="176"/>
      <c r="Q206" s="166"/>
    </row>
    <row r="207" spans="1:82" ht="22.5" x14ac:dyDescent="0.2">
      <c r="A207" s="167">
        <v>56</v>
      </c>
      <c r="B207" s="168" t="s">
        <v>342</v>
      </c>
      <c r="C207" s="169" t="s">
        <v>343</v>
      </c>
      <c r="D207" s="170" t="s">
        <v>88</v>
      </c>
      <c r="E207" s="171">
        <v>4.83</v>
      </c>
      <c r="F207" s="171">
        <v>0</v>
      </c>
      <c r="G207" s="172">
        <f>E207*F207</f>
        <v>0</v>
      </c>
      <c r="H207" s="173">
        <v>6.3600000000000004E-2</v>
      </c>
      <c r="I207" s="173">
        <f>E207*H207</f>
        <v>0.30718800000000002</v>
      </c>
      <c r="J207" s="173">
        <v>0</v>
      </c>
      <c r="K207" s="173">
        <f>E207*J207</f>
        <v>0</v>
      </c>
      <c r="Q207" s="166">
        <v>2</v>
      </c>
      <c r="AA207" s="143">
        <v>1</v>
      </c>
      <c r="AB207" s="143">
        <v>1</v>
      </c>
      <c r="AC207" s="143">
        <v>1</v>
      </c>
      <c r="BB207" s="143">
        <v>1</v>
      </c>
      <c r="BC207" s="143">
        <f>IF(BB207=1,G207,0)</f>
        <v>0</v>
      </c>
      <c r="BD207" s="143">
        <f>IF(BB207=2,G207,0)</f>
        <v>0</v>
      </c>
      <c r="BE207" s="143">
        <f>IF(BB207=3,G207,0)</f>
        <v>0</v>
      </c>
      <c r="BF207" s="143">
        <f>IF(BB207=4,G207,0)</f>
        <v>0</v>
      </c>
      <c r="BG207" s="143">
        <f>IF(BB207=5,G207,0)</f>
        <v>0</v>
      </c>
      <c r="CA207" s="143">
        <v>1</v>
      </c>
      <c r="CB207" s="143">
        <v>1</v>
      </c>
      <c r="CC207" s="166"/>
      <c r="CD207" s="166"/>
    </row>
    <row r="208" spans="1:82" x14ac:dyDescent="0.2">
      <c r="A208" s="174"/>
      <c r="B208" s="175"/>
      <c r="C208" s="222" t="s">
        <v>344</v>
      </c>
      <c r="D208" s="223"/>
      <c r="E208" s="177">
        <v>4.83</v>
      </c>
      <c r="F208" s="178"/>
      <c r="G208" s="179"/>
      <c r="H208" s="180"/>
      <c r="I208" s="181"/>
      <c r="J208" s="180"/>
      <c r="K208" s="181"/>
      <c r="M208" s="176" t="s">
        <v>344</v>
      </c>
      <c r="O208" s="176"/>
      <c r="Q208" s="166"/>
    </row>
    <row r="209" spans="1:82" ht="22.5" x14ac:dyDescent="0.2">
      <c r="A209" s="167">
        <v>57</v>
      </c>
      <c r="B209" s="168" t="s">
        <v>345</v>
      </c>
      <c r="C209" s="169" t="s">
        <v>346</v>
      </c>
      <c r="D209" s="170" t="s">
        <v>88</v>
      </c>
      <c r="E209" s="171">
        <v>4.1399999999999997</v>
      </c>
      <c r="F209" s="171">
        <v>0</v>
      </c>
      <c r="G209" s="172">
        <f>E209*F209</f>
        <v>0</v>
      </c>
      <c r="H209" s="173">
        <v>6.3600000000000004E-2</v>
      </c>
      <c r="I209" s="173">
        <f>E209*H209</f>
        <v>0.26330399999999998</v>
      </c>
      <c r="J209" s="173">
        <v>0</v>
      </c>
      <c r="K209" s="173">
        <f>E209*J209</f>
        <v>0</v>
      </c>
      <c r="Q209" s="166">
        <v>2</v>
      </c>
      <c r="AA209" s="143">
        <v>1</v>
      </c>
      <c r="AB209" s="143">
        <v>1</v>
      </c>
      <c r="AC209" s="143">
        <v>1</v>
      </c>
      <c r="BB209" s="143">
        <v>1</v>
      </c>
      <c r="BC209" s="143">
        <f>IF(BB209=1,G209,0)</f>
        <v>0</v>
      </c>
      <c r="BD209" s="143">
        <f>IF(BB209=2,G209,0)</f>
        <v>0</v>
      </c>
      <c r="BE209" s="143">
        <f>IF(BB209=3,G209,0)</f>
        <v>0</v>
      </c>
      <c r="BF209" s="143">
        <f>IF(BB209=4,G209,0)</f>
        <v>0</v>
      </c>
      <c r="BG209" s="143">
        <f>IF(BB209=5,G209,0)</f>
        <v>0</v>
      </c>
      <c r="CA209" s="143">
        <v>1</v>
      </c>
      <c r="CB209" s="143">
        <v>1</v>
      </c>
      <c r="CC209" s="166"/>
      <c r="CD209" s="166"/>
    </row>
    <row r="210" spans="1:82" x14ac:dyDescent="0.2">
      <c r="A210" s="174"/>
      <c r="B210" s="175"/>
      <c r="C210" s="222" t="s">
        <v>347</v>
      </c>
      <c r="D210" s="223"/>
      <c r="E210" s="177">
        <v>4.1399999999999997</v>
      </c>
      <c r="F210" s="178"/>
      <c r="G210" s="179"/>
      <c r="H210" s="180"/>
      <c r="I210" s="181"/>
      <c r="J210" s="180"/>
      <c r="K210" s="181"/>
      <c r="M210" s="176" t="s">
        <v>347</v>
      </c>
      <c r="O210" s="176"/>
      <c r="Q210" s="166"/>
    </row>
    <row r="211" spans="1:82" ht="22.5" x14ac:dyDescent="0.2">
      <c r="A211" s="167">
        <v>58</v>
      </c>
      <c r="B211" s="168" t="s">
        <v>348</v>
      </c>
      <c r="C211" s="169" t="s">
        <v>349</v>
      </c>
      <c r="D211" s="170" t="s">
        <v>88</v>
      </c>
      <c r="E211" s="171">
        <v>10.25</v>
      </c>
      <c r="F211" s="171">
        <v>0</v>
      </c>
      <c r="G211" s="172">
        <f>E211*F211</f>
        <v>0</v>
      </c>
      <c r="H211" s="173">
        <v>5.9729999999999998E-2</v>
      </c>
      <c r="I211" s="173">
        <f>E211*H211</f>
        <v>0.61223249999999996</v>
      </c>
      <c r="J211" s="173">
        <v>0</v>
      </c>
      <c r="K211" s="173">
        <f>E211*J211</f>
        <v>0</v>
      </c>
      <c r="Q211" s="166">
        <v>2</v>
      </c>
      <c r="AA211" s="143">
        <v>1</v>
      </c>
      <c r="AB211" s="143">
        <v>1</v>
      </c>
      <c r="AC211" s="143">
        <v>1</v>
      </c>
      <c r="BB211" s="143">
        <v>1</v>
      </c>
      <c r="BC211" s="143">
        <f>IF(BB211=1,G211,0)</f>
        <v>0</v>
      </c>
      <c r="BD211" s="143">
        <f>IF(BB211=2,G211,0)</f>
        <v>0</v>
      </c>
      <c r="BE211" s="143">
        <f>IF(BB211=3,G211,0)</f>
        <v>0</v>
      </c>
      <c r="BF211" s="143">
        <f>IF(BB211=4,G211,0)</f>
        <v>0</v>
      </c>
      <c r="BG211" s="143">
        <f>IF(BB211=5,G211,0)</f>
        <v>0</v>
      </c>
      <c r="CA211" s="143">
        <v>1</v>
      </c>
      <c r="CB211" s="143">
        <v>1</v>
      </c>
      <c r="CC211" s="166"/>
      <c r="CD211" s="166"/>
    </row>
    <row r="212" spans="1:82" x14ac:dyDescent="0.2">
      <c r="A212" s="174"/>
      <c r="B212" s="175"/>
      <c r="C212" s="222" t="s">
        <v>350</v>
      </c>
      <c r="D212" s="223"/>
      <c r="E212" s="177">
        <v>10.25</v>
      </c>
      <c r="F212" s="178"/>
      <c r="G212" s="179"/>
      <c r="H212" s="180"/>
      <c r="I212" s="181"/>
      <c r="J212" s="180"/>
      <c r="K212" s="181"/>
      <c r="M212" s="176" t="s">
        <v>350</v>
      </c>
      <c r="O212" s="176"/>
      <c r="Q212" s="166"/>
    </row>
    <row r="213" spans="1:82" ht="22.5" x14ac:dyDescent="0.2">
      <c r="A213" s="167">
        <v>59</v>
      </c>
      <c r="B213" s="168" t="s">
        <v>351</v>
      </c>
      <c r="C213" s="169" t="s">
        <v>352</v>
      </c>
      <c r="D213" s="170" t="s">
        <v>88</v>
      </c>
      <c r="E213" s="171">
        <v>58.326000000000001</v>
      </c>
      <c r="F213" s="171">
        <v>0</v>
      </c>
      <c r="G213" s="172">
        <f>E213*F213</f>
        <v>0</v>
      </c>
      <c r="H213" s="173">
        <v>0</v>
      </c>
      <c r="I213" s="173">
        <f>E213*H213</f>
        <v>0</v>
      </c>
      <c r="J213" s="173">
        <v>0</v>
      </c>
      <c r="K213" s="173">
        <f>E213*J213</f>
        <v>0</v>
      </c>
      <c r="Q213" s="166">
        <v>2</v>
      </c>
      <c r="AA213" s="143">
        <v>1</v>
      </c>
      <c r="AB213" s="143">
        <v>1</v>
      </c>
      <c r="AC213" s="143">
        <v>1</v>
      </c>
      <c r="BB213" s="143">
        <v>1</v>
      </c>
      <c r="BC213" s="143">
        <f>IF(BB213=1,G213,0)</f>
        <v>0</v>
      </c>
      <c r="BD213" s="143">
        <f>IF(BB213=2,G213,0)</f>
        <v>0</v>
      </c>
      <c r="BE213" s="143">
        <f>IF(BB213=3,G213,0)</f>
        <v>0</v>
      </c>
      <c r="BF213" s="143">
        <f>IF(BB213=4,G213,0)</f>
        <v>0</v>
      </c>
      <c r="BG213" s="143">
        <f>IF(BB213=5,G213,0)</f>
        <v>0</v>
      </c>
      <c r="CA213" s="143">
        <v>1</v>
      </c>
      <c r="CB213" s="143">
        <v>1</v>
      </c>
      <c r="CC213" s="166"/>
      <c r="CD213" s="166"/>
    </row>
    <row r="214" spans="1:82" x14ac:dyDescent="0.2">
      <c r="A214" s="174"/>
      <c r="B214" s="175"/>
      <c r="C214" s="222" t="s">
        <v>353</v>
      </c>
      <c r="D214" s="223"/>
      <c r="E214" s="177">
        <v>7.9649999999999999</v>
      </c>
      <c r="F214" s="178"/>
      <c r="G214" s="179"/>
      <c r="H214" s="180"/>
      <c r="I214" s="181"/>
      <c r="J214" s="180"/>
      <c r="K214" s="181"/>
      <c r="M214" s="176" t="s">
        <v>353</v>
      </c>
      <c r="O214" s="176"/>
      <c r="Q214" s="166"/>
    </row>
    <row r="215" spans="1:82" x14ac:dyDescent="0.2">
      <c r="A215" s="174"/>
      <c r="B215" s="175"/>
      <c r="C215" s="222" t="s">
        <v>354</v>
      </c>
      <c r="D215" s="223"/>
      <c r="E215" s="177">
        <v>19.556000000000001</v>
      </c>
      <c r="F215" s="178"/>
      <c r="G215" s="179"/>
      <c r="H215" s="180"/>
      <c r="I215" s="181"/>
      <c r="J215" s="180"/>
      <c r="K215" s="181"/>
      <c r="M215" s="176" t="s">
        <v>354</v>
      </c>
      <c r="O215" s="176"/>
      <c r="Q215" s="166"/>
    </row>
    <row r="216" spans="1:82" x14ac:dyDescent="0.2">
      <c r="A216" s="174"/>
      <c r="B216" s="175"/>
      <c r="C216" s="222" t="s">
        <v>355</v>
      </c>
      <c r="D216" s="223"/>
      <c r="E216" s="177">
        <v>20.509</v>
      </c>
      <c r="F216" s="178"/>
      <c r="G216" s="179"/>
      <c r="H216" s="180"/>
      <c r="I216" s="181"/>
      <c r="J216" s="180"/>
      <c r="K216" s="181"/>
      <c r="M216" s="176" t="s">
        <v>355</v>
      </c>
      <c r="O216" s="176"/>
      <c r="Q216" s="166"/>
    </row>
    <row r="217" spans="1:82" x14ac:dyDescent="0.2">
      <c r="A217" s="174"/>
      <c r="B217" s="175"/>
      <c r="C217" s="222" t="s">
        <v>356</v>
      </c>
      <c r="D217" s="223"/>
      <c r="E217" s="177">
        <v>10.295999999999999</v>
      </c>
      <c r="F217" s="178"/>
      <c r="G217" s="179"/>
      <c r="H217" s="180"/>
      <c r="I217" s="181"/>
      <c r="J217" s="180"/>
      <c r="K217" s="181"/>
      <c r="M217" s="176" t="s">
        <v>356</v>
      </c>
      <c r="O217" s="176"/>
      <c r="Q217" s="166"/>
    </row>
    <row r="218" spans="1:82" ht="22.5" x14ac:dyDescent="0.2">
      <c r="A218" s="167">
        <v>60</v>
      </c>
      <c r="B218" s="168" t="s">
        <v>357</v>
      </c>
      <c r="C218" s="169" t="s">
        <v>358</v>
      </c>
      <c r="D218" s="170" t="s">
        <v>88</v>
      </c>
      <c r="E218" s="171">
        <v>163.30000000000001</v>
      </c>
      <c r="F218" s="171">
        <v>0</v>
      </c>
      <c r="G218" s="172">
        <f>E218*F218</f>
        <v>0</v>
      </c>
      <c r="H218" s="173">
        <v>2.5909999999999999E-2</v>
      </c>
      <c r="I218" s="173">
        <f>E218*H218</f>
        <v>4.2311030000000001</v>
      </c>
      <c r="J218" s="173">
        <v>0</v>
      </c>
      <c r="K218" s="173">
        <f>E218*J218</f>
        <v>0</v>
      </c>
      <c r="Q218" s="166">
        <v>2</v>
      </c>
      <c r="AA218" s="143">
        <v>1</v>
      </c>
      <c r="AB218" s="143">
        <v>1</v>
      </c>
      <c r="AC218" s="143">
        <v>1</v>
      </c>
      <c r="BB218" s="143">
        <v>1</v>
      </c>
      <c r="BC218" s="143">
        <f>IF(BB218=1,G218,0)</f>
        <v>0</v>
      </c>
      <c r="BD218" s="143">
        <f>IF(BB218=2,G218,0)</f>
        <v>0</v>
      </c>
      <c r="BE218" s="143">
        <f>IF(BB218=3,G218,0)</f>
        <v>0</v>
      </c>
      <c r="BF218" s="143">
        <f>IF(BB218=4,G218,0)</f>
        <v>0</v>
      </c>
      <c r="BG218" s="143">
        <f>IF(BB218=5,G218,0)</f>
        <v>0</v>
      </c>
      <c r="CA218" s="143">
        <v>1</v>
      </c>
      <c r="CB218" s="143">
        <v>1</v>
      </c>
      <c r="CC218" s="166"/>
      <c r="CD218" s="166"/>
    </row>
    <row r="219" spans="1:82" x14ac:dyDescent="0.2">
      <c r="A219" s="174"/>
      <c r="B219" s="175"/>
      <c r="C219" s="222" t="s">
        <v>359</v>
      </c>
      <c r="D219" s="223"/>
      <c r="E219" s="177">
        <v>83.1</v>
      </c>
      <c r="F219" s="178"/>
      <c r="G219" s="179"/>
      <c r="H219" s="180"/>
      <c r="I219" s="181"/>
      <c r="J219" s="180"/>
      <c r="K219" s="181"/>
      <c r="M219" s="176" t="s">
        <v>359</v>
      </c>
      <c r="O219" s="176"/>
      <c r="Q219" s="166"/>
    </row>
    <row r="220" spans="1:82" x14ac:dyDescent="0.2">
      <c r="A220" s="174"/>
      <c r="B220" s="175"/>
      <c r="C220" s="222" t="s">
        <v>360</v>
      </c>
      <c r="D220" s="223"/>
      <c r="E220" s="177">
        <v>43.3</v>
      </c>
      <c r="F220" s="178"/>
      <c r="G220" s="179"/>
      <c r="H220" s="180"/>
      <c r="I220" s="181"/>
      <c r="J220" s="180"/>
      <c r="K220" s="181"/>
      <c r="M220" s="176" t="s">
        <v>360</v>
      </c>
      <c r="O220" s="176"/>
      <c r="Q220" s="166"/>
    </row>
    <row r="221" spans="1:82" x14ac:dyDescent="0.2">
      <c r="A221" s="174"/>
      <c r="B221" s="175"/>
      <c r="C221" s="222" t="s">
        <v>361</v>
      </c>
      <c r="D221" s="223"/>
      <c r="E221" s="177">
        <v>36.9</v>
      </c>
      <c r="F221" s="178"/>
      <c r="G221" s="179"/>
      <c r="H221" s="180"/>
      <c r="I221" s="181"/>
      <c r="J221" s="180"/>
      <c r="K221" s="181"/>
      <c r="M221" s="176" t="s">
        <v>361</v>
      </c>
      <c r="O221" s="176"/>
      <c r="Q221" s="166"/>
    </row>
    <row r="222" spans="1:82" ht="22.5" x14ac:dyDescent="0.2">
      <c r="A222" s="167">
        <v>61</v>
      </c>
      <c r="B222" s="168" t="s">
        <v>362</v>
      </c>
      <c r="C222" s="169" t="s">
        <v>363</v>
      </c>
      <c r="D222" s="170" t="s">
        <v>88</v>
      </c>
      <c r="E222" s="171">
        <v>67.5</v>
      </c>
      <c r="F222" s="171">
        <v>0</v>
      </c>
      <c r="G222" s="172">
        <f>E222*F222</f>
        <v>0</v>
      </c>
      <c r="H222" s="173">
        <v>2.7480000000000001E-2</v>
      </c>
      <c r="I222" s="173">
        <f>E222*H222</f>
        <v>1.8549</v>
      </c>
      <c r="J222" s="173">
        <v>0</v>
      </c>
      <c r="K222" s="173">
        <f>E222*J222</f>
        <v>0</v>
      </c>
      <c r="Q222" s="166">
        <v>2</v>
      </c>
      <c r="AA222" s="143">
        <v>1</v>
      </c>
      <c r="AB222" s="143">
        <v>1</v>
      </c>
      <c r="AC222" s="143">
        <v>1</v>
      </c>
      <c r="BB222" s="143">
        <v>1</v>
      </c>
      <c r="BC222" s="143">
        <f>IF(BB222=1,G222,0)</f>
        <v>0</v>
      </c>
      <c r="BD222" s="143">
        <f>IF(BB222=2,G222,0)</f>
        <v>0</v>
      </c>
      <c r="BE222" s="143">
        <f>IF(BB222=3,G222,0)</f>
        <v>0</v>
      </c>
      <c r="BF222" s="143">
        <f>IF(BB222=4,G222,0)</f>
        <v>0</v>
      </c>
      <c r="BG222" s="143">
        <f>IF(BB222=5,G222,0)</f>
        <v>0</v>
      </c>
      <c r="CA222" s="143">
        <v>1</v>
      </c>
      <c r="CB222" s="143">
        <v>1</v>
      </c>
      <c r="CC222" s="166"/>
      <c r="CD222" s="166"/>
    </row>
    <row r="223" spans="1:82" x14ac:dyDescent="0.2">
      <c r="A223" s="174"/>
      <c r="B223" s="175"/>
      <c r="C223" s="222" t="s">
        <v>364</v>
      </c>
      <c r="D223" s="223"/>
      <c r="E223" s="177">
        <v>67.5</v>
      </c>
      <c r="F223" s="178"/>
      <c r="G223" s="179"/>
      <c r="H223" s="180"/>
      <c r="I223" s="181"/>
      <c r="J223" s="180"/>
      <c r="K223" s="181"/>
      <c r="M223" s="176" t="s">
        <v>364</v>
      </c>
      <c r="O223" s="176"/>
      <c r="Q223" s="166"/>
    </row>
    <row r="224" spans="1:82" ht="22.5" x14ac:dyDescent="0.2">
      <c r="A224" s="167">
        <v>62</v>
      </c>
      <c r="B224" s="168" t="s">
        <v>365</v>
      </c>
      <c r="C224" s="169" t="s">
        <v>366</v>
      </c>
      <c r="D224" s="170" t="s">
        <v>88</v>
      </c>
      <c r="E224" s="171">
        <v>14.8</v>
      </c>
      <c r="F224" s="171">
        <v>0</v>
      </c>
      <c r="G224" s="172">
        <f>E224*F224</f>
        <v>0</v>
      </c>
      <c r="H224" s="173">
        <v>2.5909999999999999E-2</v>
      </c>
      <c r="I224" s="173">
        <f>E224*H224</f>
        <v>0.38346800000000003</v>
      </c>
      <c r="J224" s="173">
        <v>0</v>
      </c>
      <c r="K224" s="173">
        <f>E224*J224</f>
        <v>0</v>
      </c>
      <c r="Q224" s="166">
        <v>2</v>
      </c>
      <c r="AA224" s="143">
        <v>1</v>
      </c>
      <c r="AB224" s="143">
        <v>1</v>
      </c>
      <c r="AC224" s="143">
        <v>1</v>
      </c>
      <c r="BB224" s="143">
        <v>1</v>
      </c>
      <c r="BC224" s="143">
        <f>IF(BB224=1,G224,0)</f>
        <v>0</v>
      </c>
      <c r="BD224" s="143">
        <f>IF(BB224=2,G224,0)</f>
        <v>0</v>
      </c>
      <c r="BE224" s="143">
        <f>IF(BB224=3,G224,0)</f>
        <v>0</v>
      </c>
      <c r="BF224" s="143">
        <f>IF(BB224=4,G224,0)</f>
        <v>0</v>
      </c>
      <c r="BG224" s="143">
        <f>IF(BB224=5,G224,0)</f>
        <v>0</v>
      </c>
      <c r="CA224" s="143">
        <v>1</v>
      </c>
      <c r="CB224" s="143">
        <v>1</v>
      </c>
      <c r="CC224" s="166"/>
      <c r="CD224" s="166"/>
    </row>
    <row r="225" spans="1:82" x14ac:dyDescent="0.2">
      <c r="A225" s="174"/>
      <c r="B225" s="175"/>
      <c r="C225" s="222" t="s">
        <v>367</v>
      </c>
      <c r="D225" s="223"/>
      <c r="E225" s="177">
        <v>5.8</v>
      </c>
      <c r="F225" s="178"/>
      <c r="G225" s="179"/>
      <c r="H225" s="180"/>
      <c r="I225" s="181"/>
      <c r="J225" s="180"/>
      <c r="K225" s="181"/>
      <c r="M225" s="176" t="s">
        <v>367</v>
      </c>
      <c r="O225" s="176"/>
      <c r="Q225" s="166"/>
    </row>
    <row r="226" spans="1:82" x14ac:dyDescent="0.2">
      <c r="A226" s="174"/>
      <c r="B226" s="175"/>
      <c r="C226" s="222" t="s">
        <v>368</v>
      </c>
      <c r="D226" s="223"/>
      <c r="E226" s="177">
        <v>3.9</v>
      </c>
      <c r="F226" s="178"/>
      <c r="G226" s="179"/>
      <c r="H226" s="180"/>
      <c r="I226" s="181"/>
      <c r="J226" s="180"/>
      <c r="K226" s="181"/>
      <c r="M226" s="176" t="s">
        <v>368</v>
      </c>
      <c r="O226" s="176"/>
      <c r="Q226" s="166"/>
    </row>
    <row r="227" spans="1:82" x14ac:dyDescent="0.2">
      <c r="A227" s="174"/>
      <c r="B227" s="175"/>
      <c r="C227" s="222" t="s">
        <v>369</v>
      </c>
      <c r="D227" s="223"/>
      <c r="E227" s="177">
        <v>5.0999999999999996</v>
      </c>
      <c r="F227" s="178"/>
      <c r="G227" s="179"/>
      <c r="H227" s="180"/>
      <c r="I227" s="181"/>
      <c r="J227" s="180"/>
      <c r="K227" s="181"/>
      <c r="M227" s="176" t="s">
        <v>369</v>
      </c>
      <c r="O227" s="176"/>
      <c r="Q227" s="166"/>
    </row>
    <row r="228" spans="1:82" x14ac:dyDescent="0.2">
      <c r="A228" s="167">
        <v>63</v>
      </c>
      <c r="B228" s="168" t="s">
        <v>370</v>
      </c>
      <c r="C228" s="169" t="s">
        <v>371</v>
      </c>
      <c r="D228" s="170" t="s">
        <v>88</v>
      </c>
      <c r="E228" s="171">
        <v>28.030999999999999</v>
      </c>
      <c r="F228" s="171">
        <v>0</v>
      </c>
      <c r="G228" s="172">
        <f>E228*F228</f>
        <v>0</v>
      </c>
      <c r="H228" s="173">
        <v>1.274E-2</v>
      </c>
      <c r="I228" s="173">
        <f>E228*H228</f>
        <v>0.35711493999999999</v>
      </c>
      <c r="J228" s="173">
        <v>0</v>
      </c>
      <c r="K228" s="173">
        <f>E228*J228</f>
        <v>0</v>
      </c>
      <c r="Q228" s="166">
        <v>2</v>
      </c>
      <c r="AA228" s="143">
        <v>1</v>
      </c>
      <c r="AB228" s="143">
        <v>1</v>
      </c>
      <c r="AC228" s="143">
        <v>1</v>
      </c>
      <c r="BB228" s="143">
        <v>1</v>
      </c>
      <c r="BC228" s="143">
        <f>IF(BB228=1,G228,0)</f>
        <v>0</v>
      </c>
      <c r="BD228" s="143">
        <f>IF(BB228=2,G228,0)</f>
        <v>0</v>
      </c>
      <c r="BE228" s="143">
        <f>IF(BB228=3,G228,0)</f>
        <v>0</v>
      </c>
      <c r="BF228" s="143">
        <f>IF(BB228=4,G228,0)</f>
        <v>0</v>
      </c>
      <c r="BG228" s="143">
        <f>IF(BB228=5,G228,0)</f>
        <v>0</v>
      </c>
      <c r="CA228" s="143">
        <v>1</v>
      </c>
      <c r="CB228" s="143">
        <v>1</v>
      </c>
      <c r="CC228" s="166"/>
      <c r="CD228" s="166"/>
    </row>
    <row r="229" spans="1:82" ht="22.5" x14ac:dyDescent="0.2">
      <c r="A229" s="174"/>
      <c r="B229" s="175"/>
      <c r="C229" s="222" t="s">
        <v>372</v>
      </c>
      <c r="D229" s="223"/>
      <c r="E229" s="177">
        <v>14.61</v>
      </c>
      <c r="F229" s="178"/>
      <c r="G229" s="179"/>
      <c r="H229" s="180"/>
      <c r="I229" s="181"/>
      <c r="J229" s="180"/>
      <c r="K229" s="181"/>
      <c r="M229" s="176" t="s">
        <v>372</v>
      </c>
      <c r="O229" s="176"/>
      <c r="Q229" s="166"/>
    </row>
    <row r="230" spans="1:82" x14ac:dyDescent="0.2">
      <c r="A230" s="174"/>
      <c r="B230" s="175"/>
      <c r="C230" s="222" t="s">
        <v>373</v>
      </c>
      <c r="D230" s="223"/>
      <c r="E230" s="177">
        <v>4.1580000000000004</v>
      </c>
      <c r="F230" s="178"/>
      <c r="G230" s="179"/>
      <c r="H230" s="180"/>
      <c r="I230" s="181"/>
      <c r="J230" s="180"/>
      <c r="K230" s="181"/>
      <c r="M230" s="176" t="s">
        <v>373</v>
      </c>
      <c r="O230" s="176"/>
      <c r="Q230" s="166"/>
    </row>
    <row r="231" spans="1:82" x14ac:dyDescent="0.2">
      <c r="A231" s="174"/>
      <c r="B231" s="175"/>
      <c r="C231" s="222" t="s">
        <v>374</v>
      </c>
      <c r="D231" s="223"/>
      <c r="E231" s="177">
        <v>9.2629999999999999</v>
      </c>
      <c r="F231" s="178"/>
      <c r="G231" s="179"/>
      <c r="H231" s="180"/>
      <c r="I231" s="181"/>
      <c r="J231" s="180"/>
      <c r="K231" s="181"/>
      <c r="M231" s="176" t="s">
        <v>374</v>
      </c>
      <c r="O231" s="176"/>
      <c r="Q231" s="166"/>
    </row>
    <row r="232" spans="1:82" x14ac:dyDescent="0.2">
      <c r="A232" s="167">
        <v>64</v>
      </c>
      <c r="B232" s="168" t="s">
        <v>375</v>
      </c>
      <c r="C232" s="169" t="s">
        <v>376</v>
      </c>
      <c r="D232" s="170" t="s">
        <v>88</v>
      </c>
      <c r="E232" s="171">
        <v>15.1455</v>
      </c>
      <c r="F232" s="171">
        <v>0</v>
      </c>
      <c r="G232" s="172">
        <f>E232*F232</f>
        <v>0</v>
      </c>
      <c r="H232" s="173">
        <v>1.2630000000000001E-2</v>
      </c>
      <c r="I232" s="173">
        <f>E232*H232</f>
        <v>0.19128766500000002</v>
      </c>
      <c r="J232" s="173">
        <v>0</v>
      </c>
      <c r="K232" s="173">
        <f>E232*J232</f>
        <v>0</v>
      </c>
      <c r="Q232" s="166">
        <v>2</v>
      </c>
      <c r="AA232" s="143">
        <v>1</v>
      </c>
      <c r="AB232" s="143">
        <v>1</v>
      </c>
      <c r="AC232" s="143">
        <v>1</v>
      </c>
      <c r="BB232" s="143">
        <v>1</v>
      </c>
      <c r="BC232" s="143">
        <f>IF(BB232=1,G232,0)</f>
        <v>0</v>
      </c>
      <c r="BD232" s="143">
        <f>IF(BB232=2,G232,0)</f>
        <v>0</v>
      </c>
      <c r="BE232" s="143">
        <f>IF(BB232=3,G232,0)</f>
        <v>0</v>
      </c>
      <c r="BF232" s="143">
        <f>IF(BB232=4,G232,0)</f>
        <v>0</v>
      </c>
      <c r="BG232" s="143">
        <f>IF(BB232=5,G232,0)</f>
        <v>0</v>
      </c>
      <c r="CA232" s="143">
        <v>1</v>
      </c>
      <c r="CB232" s="143">
        <v>1</v>
      </c>
      <c r="CC232" s="166"/>
      <c r="CD232" s="166"/>
    </row>
    <row r="233" spans="1:82" x14ac:dyDescent="0.2">
      <c r="A233" s="174"/>
      <c r="B233" s="175"/>
      <c r="C233" s="222" t="s">
        <v>377</v>
      </c>
      <c r="D233" s="223"/>
      <c r="E233" s="177">
        <v>2.34</v>
      </c>
      <c r="F233" s="178"/>
      <c r="G233" s="179"/>
      <c r="H233" s="180"/>
      <c r="I233" s="181"/>
      <c r="J233" s="180"/>
      <c r="K233" s="181"/>
      <c r="M233" s="176" t="s">
        <v>377</v>
      </c>
      <c r="O233" s="176"/>
      <c r="Q233" s="166"/>
    </row>
    <row r="234" spans="1:82" x14ac:dyDescent="0.2">
      <c r="A234" s="174"/>
      <c r="B234" s="175"/>
      <c r="C234" s="222" t="s">
        <v>378</v>
      </c>
      <c r="D234" s="223"/>
      <c r="E234" s="177">
        <v>4.42</v>
      </c>
      <c r="F234" s="178"/>
      <c r="G234" s="179"/>
      <c r="H234" s="180"/>
      <c r="I234" s="181"/>
      <c r="J234" s="180"/>
      <c r="K234" s="181"/>
      <c r="M234" s="176" t="s">
        <v>378</v>
      </c>
      <c r="O234" s="176"/>
      <c r="Q234" s="166"/>
    </row>
    <row r="235" spans="1:82" x14ac:dyDescent="0.2">
      <c r="A235" s="174"/>
      <c r="B235" s="175"/>
      <c r="C235" s="222" t="s">
        <v>379</v>
      </c>
      <c r="D235" s="223"/>
      <c r="E235" s="177">
        <v>8.3855000000000004</v>
      </c>
      <c r="F235" s="178"/>
      <c r="G235" s="179"/>
      <c r="H235" s="180"/>
      <c r="I235" s="181"/>
      <c r="J235" s="180"/>
      <c r="K235" s="181"/>
      <c r="M235" s="176" t="s">
        <v>379</v>
      </c>
      <c r="O235" s="176"/>
      <c r="Q235" s="166"/>
    </row>
    <row r="236" spans="1:82" ht="22.5" x14ac:dyDescent="0.2">
      <c r="A236" s="167">
        <v>65</v>
      </c>
      <c r="B236" s="168" t="s">
        <v>380</v>
      </c>
      <c r="C236" s="169" t="s">
        <v>381</v>
      </c>
      <c r="D236" s="170" t="s">
        <v>88</v>
      </c>
      <c r="E236" s="171">
        <v>6.8</v>
      </c>
      <c r="F236" s="171">
        <v>0</v>
      </c>
      <c r="G236" s="172">
        <f>E236*F236</f>
        <v>0</v>
      </c>
      <c r="H236" s="173">
        <v>2.6290000000000001E-2</v>
      </c>
      <c r="I236" s="173">
        <f>E236*H236</f>
        <v>0.17877200000000001</v>
      </c>
      <c r="J236" s="173">
        <v>0</v>
      </c>
      <c r="K236" s="173">
        <f>E236*J236</f>
        <v>0</v>
      </c>
      <c r="Q236" s="166">
        <v>2</v>
      </c>
      <c r="AA236" s="143">
        <v>1</v>
      </c>
      <c r="AB236" s="143">
        <v>0</v>
      </c>
      <c r="AC236" s="143">
        <v>0</v>
      </c>
      <c r="BB236" s="143">
        <v>1</v>
      </c>
      <c r="BC236" s="143">
        <f>IF(BB236=1,G236,0)</f>
        <v>0</v>
      </c>
      <c r="BD236" s="143">
        <f>IF(BB236=2,G236,0)</f>
        <v>0</v>
      </c>
      <c r="BE236" s="143">
        <f>IF(BB236=3,G236,0)</f>
        <v>0</v>
      </c>
      <c r="BF236" s="143">
        <f>IF(BB236=4,G236,0)</f>
        <v>0</v>
      </c>
      <c r="BG236" s="143">
        <f>IF(BB236=5,G236,0)</f>
        <v>0</v>
      </c>
      <c r="CA236" s="143">
        <v>1</v>
      </c>
      <c r="CB236" s="143">
        <v>0</v>
      </c>
      <c r="CC236" s="166"/>
      <c r="CD236" s="166"/>
    </row>
    <row r="237" spans="1:82" x14ac:dyDescent="0.2">
      <c r="A237" s="174"/>
      <c r="B237" s="175"/>
      <c r="C237" s="222" t="s">
        <v>382</v>
      </c>
      <c r="D237" s="223"/>
      <c r="E237" s="177">
        <v>6.8</v>
      </c>
      <c r="F237" s="178"/>
      <c r="G237" s="179"/>
      <c r="H237" s="180"/>
      <c r="I237" s="181"/>
      <c r="J237" s="180"/>
      <c r="K237" s="181"/>
      <c r="M237" s="176" t="s">
        <v>382</v>
      </c>
      <c r="O237" s="176"/>
      <c r="Q237" s="166"/>
    </row>
    <row r="238" spans="1:82" ht="22.5" x14ac:dyDescent="0.2">
      <c r="A238" s="167">
        <v>66</v>
      </c>
      <c r="B238" s="168" t="s">
        <v>383</v>
      </c>
      <c r="C238" s="169" t="s">
        <v>384</v>
      </c>
      <c r="D238" s="170" t="s">
        <v>88</v>
      </c>
      <c r="E238" s="171">
        <v>38.024999999999999</v>
      </c>
      <c r="F238" s="171">
        <v>0</v>
      </c>
      <c r="G238" s="172">
        <f>E238*F238</f>
        <v>0</v>
      </c>
      <c r="H238" s="173">
        <v>0.03</v>
      </c>
      <c r="I238" s="173">
        <f>E238*H238</f>
        <v>1.1407499999999999</v>
      </c>
      <c r="J238" s="173">
        <v>0</v>
      </c>
      <c r="K238" s="173">
        <f>E238*J238</f>
        <v>0</v>
      </c>
      <c r="Q238" s="166">
        <v>2</v>
      </c>
      <c r="AA238" s="143">
        <v>1</v>
      </c>
      <c r="AB238" s="143">
        <v>1</v>
      </c>
      <c r="AC238" s="143">
        <v>1</v>
      </c>
      <c r="BB238" s="143">
        <v>1</v>
      </c>
      <c r="BC238" s="143">
        <f>IF(BB238=1,G238,0)</f>
        <v>0</v>
      </c>
      <c r="BD238" s="143">
        <f>IF(BB238=2,G238,0)</f>
        <v>0</v>
      </c>
      <c r="BE238" s="143">
        <f>IF(BB238=3,G238,0)</f>
        <v>0</v>
      </c>
      <c r="BF238" s="143">
        <f>IF(BB238=4,G238,0)</f>
        <v>0</v>
      </c>
      <c r="BG238" s="143">
        <f>IF(BB238=5,G238,0)</f>
        <v>0</v>
      </c>
      <c r="CA238" s="143">
        <v>1</v>
      </c>
      <c r="CB238" s="143">
        <v>1</v>
      </c>
      <c r="CC238" s="166"/>
      <c r="CD238" s="166"/>
    </row>
    <row r="239" spans="1:82" x14ac:dyDescent="0.2">
      <c r="A239" s="174"/>
      <c r="B239" s="175"/>
      <c r="C239" s="222" t="s">
        <v>385</v>
      </c>
      <c r="D239" s="223"/>
      <c r="E239" s="177">
        <v>33.9</v>
      </c>
      <c r="F239" s="178"/>
      <c r="G239" s="179"/>
      <c r="H239" s="180"/>
      <c r="I239" s="181"/>
      <c r="J239" s="180"/>
      <c r="K239" s="181"/>
      <c r="M239" s="176" t="s">
        <v>385</v>
      </c>
      <c r="O239" s="176"/>
      <c r="Q239" s="166"/>
    </row>
    <row r="240" spans="1:82" x14ac:dyDescent="0.2">
      <c r="A240" s="174"/>
      <c r="B240" s="175"/>
      <c r="C240" s="222" t="s">
        <v>386</v>
      </c>
      <c r="D240" s="223"/>
      <c r="E240" s="177">
        <v>4.125</v>
      </c>
      <c r="F240" s="178"/>
      <c r="G240" s="179"/>
      <c r="H240" s="180"/>
      <c r="I240" s="181"/>
      <c r="J240" s="180"/>
      <c r="K240" s="181"/>
      <c r="M240" s="176" t="s">
        <v>386</v>
      </c>
      <c r="O240" s="176"/>
      <c r="Q240" s="166"/>
    </row>
    <row r="241" spans="1:82" ht="22.5" x14ac:dyDescent="0.2">
      <c r="A241" s="167">
        <v>67</v>
      </c>
      <c r="B241" s="168" t="s">
        <v>387</v>
      </c>
      <c r="C241" s="169" t="s">
        <v>388</v>
      </c>
      <c r="D241" s="170" t="s">
        <v>88</v>
      </c>
      <c r="E241" s="171">
        <v>293.76</v>
      </c>
      <c r="F241" s="171">
        <v>0</v>
      </c>
      <c r="G241" s="172">
        <f>E241*F241</f>
        <v>0</v>
      </c>
      <c r="H241" s="173">
        <v>0.03</v>
      </c>
      <c r="I241" s="173">
        <f>E241*H241</f>
        <v>8.8127999999999993</v>
      </c>
      <c r="J241" s="173">
        <v>0</v>
      </c>
      <c r="K241" s="173">
        <f>E241*J241</f>
        <v>0</v>
      </c>
      <c r="Q241" s="166">
        <v>2</v>
      </c>
      <c r="AA241" s="143">
        <v>1</v>
      </c>
      <c r="AB241" s="143">
        <v>1</v>
      </c>
      <c r="AC241" s="143">
        <v>1</v>
      </c>
      <c r="BB241" s="143">
        <v>1</v>
      </c>
      <c r="BC241" s="143">
        <f>IF(BB241=1,G241,0)</f>
        <v>0</v>
      </c>
      <c r="BD241" s="143">
        <f>IF(BB241=2,G241,0)</f>
        <v>0</v>
      </c>
      <c r="BE241" s="143">
        <f>IF(BB241=3,G241,0)</f>
        <v>0</v>
      </c>
      <c r="BF241" s="143">
        <f>IF(BB241=4,G241,0)</f>
        <v>0</v>
      </c>
      <c r="BG241" s="143">
        <f>IF(BB241=5,G241,0)</f>
        <v>0</v>
      </c>
      <c r="CA241" s="143">
        <v>1</v>
      </c>
      <c r="CB241" s="143">
        <v>1</v>
      </c>
      <c r="CC241" s="166"/>
      <c r="CD241" s="166"/>
    </row>
    <row r="242" spans="1:82" x14ac:dyDescent="0.2">
      <c r="A242" s="174"/>
      <c r="B242" s="175"/>
      <c r="C242" s="222" t="s">
        <v>389</v>
      </c>
      <c r="D242" s="223"/>
      <c r="E242" s="177">
        <v>293.76</v>
      </c>
      <c r="F242" s="178"/>
      <c r="G242" s="179"/>
      <c r="H242" s="180"/>
      <c r="I242" s="181"/>
      <c r="J242" s="180"/>
      <c r="K242" s="181"/>
      <c r="M242" s="176" t="s">
        <v>389</v>
      </c>
      <c r="O242" s="176"/>
      <c r="Q242" s="166"/>
    </row>
    <row r="243" spans="1:82" x14ac:dyDescent="0.2">
      <c r="A243" s="167">
        <v>68</v>
      </c>
      <c r="B243" s="168" t="s">
        <v>390</v>
      </c>
      <c r="C243" s="169" t="s">
        <v>391</v>
      </c>
      <c r="D243" s="170" t="s">
        <v>191</v>
      </c>
      <c r="E243" s="171">
        <v>8</v>
      </c>
      <c r="F243" s="171">
        <v>0</v>
      </c>
      <c r="G243" s="172">
        <f>E243*F243</f>
        <v>0</v>
      </c>
      <c r="H243" s="173">
        <v>1.018E-2</v>
      </c>
      <c r="I243" s="173">
        <f>E243*H243</f>
        <v>8.1439999999999999E-2</v>
      </c>
      <c r="J243" s="173">
        <v>0</v>
      </c>
      <c r="K243" s="173">
        <f>E243*J243</f>
        <v>0</v>
      </c>
      <c r="Q243" s="166">
        <v>2</v>
      </c>
      <c r="AA243" s="143">
        <v>1</v>
      </c>
      <c r="AB243" s="143">
        <v>7</v>
      </c>
      <c r="AC243" s="143">
        <v>7</v>
      </c>
      <c r="BB243" s="143">
        <v>1</v>
      </c>
      <c r="BC243" s="143">
        <f>IF(BB243=1,G243,0)</f>
        <v>0</v>
      </c>
      <c r="BD243" s="143">
        <f>IF(BB243=2,G243,0)</f>
        <v>0</v>
      </c>
      <c r="BE243" s="143">
        <f>IF(BB243=3,G243,0)</f>
        <v>0</v>
      </c>
      <c r="BF243" s="143">
        <f>IF(BB243=4,G243,0)</f>
        <v>0</v>
      </c>
      <c r="BG243" s="143">
        <f>IF(BB243=5,G243,0)</f>
        <v>0</v>
      </c>
      <c r="CA243" s="143">
        <v>1</v>
      </c>
      <c r="CB243" s="143">
        <v>7</v>
      </c>
      <c r="CC243" s="166"/>
      <c r="CD243" s="166"/>
    </row>
    <row r="244" spans="1:82" x14ac:dyDescent="0.2">
      <c r="A244" s="174"/>
      <c r="B244" s="175"/>
      <c r="C244" s="222" t="s">
        <v>392</v>
      </c>
      <c r="D244" s="223"/>
      <c r="E244" s="177">
        <v>8</v>
      </c>
      <c r="F244" s="178"/>
      <c r="G244" s="179"/>
      <c r="H244" s="180"/>
      <c r="I244" s="181"/>
      <c r="J244" s="180"/>
      <c r="K244" s="181"/>
      <c r="M244" s="176" t="s">
        <v>392</v>
      </c>
      <c r="O244" s="176"/>
      <c r="Q244" s="166"/>
    </row>
    <row r="245" spans="1:82" x14ac:dyDescent="0.2">
      <c r="A245" s="167">
        <v>69</v>
      </c>
      <c r="B245" s="168" t="s">
        <v>393</v>
      </c>
      <c r="C245" s="169" t="s">
        <v>394</v>
      </c>
      <c r="D245" s="170" t="s">
        <v>88</v>
      </c>
      <c r="E245" s="171">
        <v>29.011600000000001</v>
      </c>
      <c r="F245" s="171">
        <v>0</v>
      </c>
      <c r="G245" s="172">
        <f>E245*F245</f>
        <v>0</v>
      </c>
      <c r="H245" s="173">
        <v>1.158E-2</v>
      </c>
      <c r="I245" s="173">
        <f>E245*H245</f>
        <v>0.33595432800000002</v>
      </c>
      <c r="J245" s="173">
        <v>0</v>
      </c>
      <c r="K245" s="173">
        <f>E245*J245</f>
        <v>0</v>
      </c>
      <c r="Q245" s="166">
        <v>2</v>
      </c>
      <c r="AA245" s="143">
        <v>1</v>
      </c>
      <c r="AB245" s="143">
        <v>1</v>
      </c>
      <c r="AC245" s="143">
        <v>1</v>
      </c>
      <c r="BB245" s="143">
        <v>1</v>
      </c>
      <c r="BC245" s="143">
        <f>IF(BB245=1,G245,0)</f>
        <v>0</v>
      </c>
      <c r="BD245" s="143">
        <f>IF(BB245=2,G245,0)</f>
        <v>0</v>
      </c>
      <c r="BE245" s="143">
        <f>IF(BB245=3,G245,0)</f>
        <v>0</v>
      </c>
      <c r="BF245" s="143">
        <f>IF(BB245=4,G245,0)</f>
        <v>0</v>
      </c>
      <c r="BG245" s="143">
        <f>IF(BB245=5,G245,0)</f>
        <v>0</v>
      </c>
      <c r="CA245" s="143">
        <v>1</v>
      </c>
      <c r="CB245" s="143">
        <v>1</v>
      </c>
      <c r="CC245" s="166"/>
      <c r="CD245" s="166"/>
    </row>
    <row r="246" spans="1:82" ht="22.5" x14ac:dyDescent="0.2">
      <c r="A246" s="174"/>
      <c r="B246" s="175"/>
      <c r="C246" s="222" t="s">
        <v>395</v>
      </c>
      <c r="D246" s="223"/>
      <c r="E246" s="177">
        <v>7.0079000000000002</v>
      </c>
      <c r="F246" s="178"/>
      <c r="G246" s="179"/>
      <c r="H246" s="180"/>
      <c r="I246" s="181"/>
      <c r="J246" s="180"/>
      <c r="K246" s="181"/>
      <c r="M246" s="176" t="s">
        <v>395</v>
      </c>
      <c r="O246" s="176"/>
      <c r="Q246" s="166"/>
    </row>
    <row r="247" spans="1:82" x14ac:dyDescent="0.2">
      <c r="A247" s="174"/>
      <c r="B247" s="175"/>
      <c r="C247" s="222" t="s">
        <v>396</v>
      </c>
      <c r="D247" s="223"/>
      <c r="E247" s="177">
        <v>9.3284000000000002</v>
      </c>
      <c r="F247" s="178"/>
      <c r="G247" s="179"/>
      <c r="H247" s="180"/>
      <c r="I247" s="181"/>
      <c r="J247" s="180"/>
      <c r="K247" s="181"/>
      <c r="M247" s="176" t="s">
        <v>396</v>
      </c>
      <c r="O247" s="176"/>
      <c r="Q247" s="166"/>
    </row>
    <row r="248" spans="1:82" ht="22.5" x14ac:dyDescent="0.2">
      <c r="A248" s="174"/>
      <c r="B248" s="175"/>
      <c r="C248" s="222" t="s">
        <v>397</v>
      </c>
      <c r="D248" s="223"/>
      <c r="E248" s="177">
        <v>2.6467999999999998</v>
      </c>
      <c r="F248" s="178"/>
      <c r="G248" s="179"/>
      <c r="H248" s="180"/>
      <c r="I248" s="181"/>
      <c r="J248" s="180"/>
      <c r="K248" s="181"/>
      <c r="M248" s="176" t="s">
        <v>397</v>
      </c>
      <c r="O248" s="176"/>
      <c r="Q248" s="166"/>
    </row>
    <row r="249" spans="1:82" x14ac:dyDescent="0.2">
      <c r="A249" s="174"/>
      <c r="B249" s="175"/>
      <c r="C249" s="222" t="s">
        <v>398</v>
      </c>
      <c r="D249" s="223"/>
      <c r="E249" s="177">
        <v>10.028600000000001</v>
      </c>
      <c r="F249" s="178"/>
      <c r="G249" s="179"/>
      <c r="H249" s="180"/>
      <c r="I249" s="181"/>
      <c r="J249" s="180"/>
      <c r="K249" s="181"/>
      <c r="M249" s="176" t="s">
        <v>398</v>
      </c>
      <c r="O249" s="176"/>
      <c r="Q249" s="166"/>
    </row>
    <row r="250" spans="1:82" x14ac:dyDescent="0.2">
      <c r="A250" s="182"/>
      <c r="B250" s="183" t="s">
        <v>79</v>
      </c>
      <c r="C250" s="184" t="str">
        <f>CONCATENATE(B62," ",C62)</f>
        <v>3  Svislé a kompletní konstrukce</v>
      </c>
      <c r="D250" s="185"/>
      <c r="E250" s="186"/>
      <c r="F250" s="187"/>
      <c r="G250" s="188">
        <f>SUM(G62:G249)</f>
        <v>0</v>
      </c>
      <c r="H250" s="189"/>
      <c r="I250" s="190">
        <f>SUM(I62:I249)</f>
        <v>123.69870036400002</v>
      </c>
      <c r="J250" s="189"/>
      <c r="K250" s="190">
        <f>SUM(K62:K249)</f>
        <v>0</v>
      </c>
      <c r="Q250" s="166">
        <v>4</v>
      </c>
      <c r="BC250" s="191">
        <f>SUM(BC62:BC249)</f>
        <v>0</v>
      </c>
      <c r="BD250" s="191">
        <f>SUM(BD62:BD249)</f>
        <v>0</v>
      </c>
      <c r="BE250" s="191">
        <f>SUM(BE62:BE249)</f>
        <v>0</v>
      </c>
      <c r="BF250" s="191">
        <f>SUM(BF62:BF249)</f>
        <v>0</v>
      </c>
      <c r="BG250" s="191">
        <f>SUM(BG62:BG249)</f>
        <v>0</v>
      </c>
    </row>
    <row r="251" spans="1:82" x14ac:dyDescent="0.2">
      <c r="A251" s="158" t="s">
        <v>76</v>
      </c>
      <c r="B251" s="159" t="s">
        <v>399</v>
      </c>
      <c r="C251" s="160" t="s">
        <v>400</v>
      </c>
      <c r="D251" s="161"/>
      <c r="E251" s="162"/>
      <c r="F251" s="162"/>
      <c r="G251" s="163"/>
      <c r="H251" s="164"/>
      <c r="I251" s="165"/>
      <c r="J251" s="164"/>
      <c r="K251" s="165"/>
      <c r="Q251" s="166">
        <v>1</v>
      </c>
    </row>
    <row r="252" spans="1:82" x14ac:dyDescent="0.2">
      <c r="A252" s="167">
        <v>70</v>
      </c>
      <c r="B252" s="168" t="s">
        <v>401</v>
      </c>
      <c r="C252" s="169" t="s">
        <v>402</v>
      </c>
      <c r="D252" s="170" t="s">
        <v>88</v>
      </c>
      <c r="E252" s="171">
        <v>103.995</v>
      </c>
      <c r="F252" s="171">
        <v>0</v>
      </c>
      <c r="G252" s="172">
        <f>E252*F252</f>
        <v>0</v>
      </c>
      <c r="H252" s="173">
        <v>0.3085</v>
      </c>
      <c r="I252" s="173">
        <f>E252*H252</f>
        <v>32.082457500000004</v>
      </c>
      <c r="J252" s="173">
        <v>0</v>
      </c>
      <c r="K252" s="173">
        <f>E252*J252</f>
        <v>0</v>
      </c>
      <c r="Q252" s="166">
        <v>2</v>
      </c>
      <c r="AA252" s="143">
        <v>2</v>
      </c>
      <c r="AB252" s="143">
        <v>1</v>
      </c>
      <c r="AC252" s="143">
        <v>1</v>
      </c>
      <c r="BB252" s="143">
        <v>1</v>
      </c>
      <c r="BC252" s="143">
        <f>IF(BB252=1,G252,0)</f>
        <v>0</v>
      </c>
      <c r="BD252" s="143">
        <f>IF(BB252=2,G252,0)</f>
        <v>0</v>
      </c>
      <c r="BE252" s="143">
        <f>IF(BB252=3,G252,0)</f>
        <v>0</v>
      </c>
      <c r="BF252" s="143">
        <f>IF(BB252=4,G252,0)</f>
        <v>0</v>
      </c>
      <c r="BG252" s="143">
        <f>IF(BB252=5,G252,0)</f>
        <v>0</v>
      </c>
      <c r="CA252" s="143">
        <v>2</v>
      </c>
      <c r="CB252" s="143">
        <v>1</v>
      </c>
      <c r="CC252" s="166"/>
      <c r="CD252" s="166"/>
    </row>
    <row r="253" spans="1:82" x14ac:dyDescent="0.2">
      <c r="A253" s="174"/>
      <c r="B253" s="175"/>
      <c r="C253" s="222" t="s">
        <v>403</v>
      </c>
      <c r="D253" s="223"/>
      <c r="E253" s="177">
        <v>103.995</v>
      </c>
      <c r="F253" s="178"/>
      <c r="G253" s="179"/>
      <c r="H253" s="180"/>
      <c r="I253" s="181"/>
      <c r="J253" s="180"/>
      <c r="K253" s="181"/>
      <c r="M253" s="176" t="s">
        <v>403</v>
      </c>
      <c r="O253" s="176"/>
      <c r="Q253" s="166"/>
    </row>
    <row r="254" spans="1:82" x14ac:dyDescent="0.2">
      <c r="A254" s="167">
        <v>71</v>
      </c>
      <c r="B254" s="168" t="s">
        <v>404</v>
      </c>
      <c r="C254" s="169" t="s">
        <v>405</v>
      </c>
      <c r="D254" s="170" t="s">
        <v>88</v>
      </c>
      <c r="E254" s="171">
        <v>12.74</v>
      </c>
      <c r="F254" s="171">
        <v>0</v>
      </c>
      <c r="G254" s="172">
        <f>E254*F254</f>
        <v>0</v>
      </c>
      <c r="H254" s="173">
        <v>0.3085</v>
      </c>
      <c r="I254" s="173">
        <f>E254*H254</f>
        <v>3.9302899999999998</v>
      </c>
      <c r="J254" s="173">
        <v>0</v>
      </c>
      <c r="K254" s="173">
        <f>E254*J254</f>
        <v>0</v>
      </c>
      <c r="Q254" s="166">
        <v>2</v>
      </c>
      <c r="AA254" s="143">
        <v>2</v>
      </c>
      <c r="AB254" s="143">
        <v>1</v>
      </c>
      <c r="AC254" s="143">
        <v>1</v>
      </c>
      <c r="BB254" s="143">
        <v>1</v>
      </c>
      <c r="BC254" s="143">
        <f>IF(BB254=1,G254,0)</f>
        <v>0</v>
      </c>
      <c r="BD254" s="143">
        <f>IF(BB254=2,G254,0)</f>
        <v>0</v>
      </c>
      <c r="BE254" s="143">
        <f>IF(BB254=3,G254,0)</f>
        <v>0</v>
      </c>
      <c r="BF254" s="143">
        <f>IF(BB254=4,G254,0)</f>
        <v>0</v>
      </c>
      <c r="BG254" s="143">
        <f>IF(BB254=5,G254,0)</f>
        <v>0</v>
      </c>
      <c r="CA254" s="143">
        <v>2</v>
      </c>
      <c r="CB254" s="143">
        <v>1</v>
      </c>
      <c r="CC254" s="166"/>
      <c r="CD254" s="166"/>
    </row>
    <row r="255" spans="1:82" x14ac:dyDescent="0.2">
      <c r="A255" s="174"/>
      <c r="B255" s="175"/>
      <c r="C255" s="222" t="s">
        <v>406</v>
      </c>
      <c r="D255" s="223"/>
      <c r="E255" s="177">
        <v>12.74</v>
      </c>
      <c r="F255" s="178"/>
      <c r="G255" s="179"/>
      <c r="H255" s="180"/>
      <c r="I255" s="181"/>
      <c r="J255" s="180"/>
      <c r="K255" s="181"/>
      <c r="M255" s="176" t="s">
        <v>406</v>
      </c>
      <c r="O255" s="176"/>
      <c r="Q255" s="166"/>
    </row>
    <row r="256" spans="1:82" x14ac:dyDescent="0.2">
      <c r="A256" s="167">
        <v>72</v>
      </c>
      <c r="B256" s="168" t="s">
        <v>407</v>
      </c>
      <c r="C256" s="169" t="s">
        <v>408</v>
      </c>
      <c r="D256" s="170" t="s">
        <v>191</v>
      </c>
      <c r="E256" s="171">
        <v>9</v>
      </c>
      <c r="F256" s="171">
        <v>0</v>
      </c>
      <c r="G256" s="172">
        <f>E256*F256</f>
        <v>0</v>
      </c>
      <c r="H256" s="173">
        <v>2.5340000000000001E-2</v>
      </c>
      <c r="I256" s="173">
        <f>E256*H256</f>
        <v>0.22806000000000001</v>
      </c>
      <c r="J256" s="173">
        <v>0</v>
      </c>
      <c r="K256" s="173">
        <f>E256*J256</f>
        <v>0</v>
      </c>
      <c r="Q256" s="166">
        <v>2</v>
      </c>
      <c r="AA256" s="143">
        <v>1</v>
      </c>
      <c r="AB256" s="143">
        <v>1</v>
      </c>
      <c r="AC256" s="143">
        <v>1</v>
      </c>
      <c r="BB256" s="143">
        <v>1</v>
      </c>
      <c r="BC256" s="143">
        <f>IF(BB256=1,G256,0)</f>
        <v>0</v>
      </c>
      <c r="BD256" s="143">
        <f>IF(BB256=2,G256,0)</f>
        <v>0</v>
      </c>
      <c r="BE256" s="143">
        <f>IF(BB256=3,G256,0)</f>
        <v>0</v>
      </c>
      <c r="BF256" s="143">
        <f>IF(BB256=4,G256,0)</f>
        <v>0</v>
      </c>
      <c r="BG256" s="143">
        <f>IF(BB256=5,G256,0)</f>
        <v>0</v>
      </c>
      <c r="CA256" s="143">
        <v>1</v>
      </c>
      <c r="CB256" s="143">
        <v>1</v>
      </c>
      <c r="CC256" s="166"/>
      <c r="CD256" s="166"/>
    </row>
    <row r="257" spans="1:82" x14ac:dyDescent="0.2">
      <c r="A257" s="174"/>
      <c r="B257" s="175"/>
      <c r="C257" s="222" t="s">
        <v>409</v>
      </c>
      <c r="D257" s="223"/>
      <c r="E257" s="177">
        <v>1</v>
      </c>
      <c r="F257" s="178"/>
      <c r="G257" s="179"/>
      <c r="H257" s="180"/>
      <c r="I257" s="181"/>
      <c r="J257" s="180"/>
      <c r="K257" s="181"/>
      <c r="M257" s="176" t="s">
        <v>409</v>
      </c>
      <c r="O257" s="176"/>
      <c r="Q257" s="166"/>
    </row>
    <row r="258" spans="1:82" x14ac:dyDescent="0.2">
      <c r="A258" s="174"/>
      <c r="B258" s="175"/>
      <c r="C258" s="222" t="s">
        <v>410</v>
      </c>
      <c r="D258" s="223"/>
      <c r="E258" s="177">
        <v>8</v>
      </c>
      <c r="F258" s="178"/>
      <c r="G258" s="179"/>
      <c r="H258" s="180"/>
      <c r="I258" s="181"/>
      <c r="J258" s="180"/>
      <c r="K258" s="181"/>
      <c r="M258" s="176" t="s">
        <v>410</v>
      </c>
      <c r="O258" s="176"/>
      <c r="Q258" s="166"/>
    </row>
    <row r="259" spans="1:82" ht="22.5" x14ac:dyDescent="0.2">
      <c r="A259" s="167">
        <v>73</v>
      </c>
      <c r="B259" s="168" t="s">
        <v>411</v>
      </c>
      <c r="C259" s="169" t="s">
        <v>412</v>
      </c>
      <c r="D259" s="170" t="s">
        <v>121</v>
      </c>
      <c r="E259" s="171">
        <v>5.5899999999999998E-2</v>
      </c>
      <c r="F259" s="171">
        <v>0</v>
      </c>
      <c r="G259" s="172">
        <f>E259*F259</f>
        <v>0</v>
      </c>
      <c r="H259" s="173">
        <v>1.09901</v>
      </c>
      <c r="I259" s="173">
        <f>E259*H259</f>
        <v>6.1434659000000003E-2</v>
      </c>
      <c r="J259" s="173">
        <v>0</v>
      </c>
      <c r="K259" s="173">
        <f>E259*J259</f>
        <v>0</v>
      </c>
      <c r="Q259" s="166">
        <v>2</v>
      </c>
      <c r="AA259" s="143">
        <v>1</v>
      </c>
      <c r="AB259" s="143">
        <v>1</v>
      </c>
      <c r="AC259" s="143">
        <v>1</v>
      </c>
      <c r="BB259" s="143">
        <v>1</v>
      </c>
      <c r="BC259" s="143">
        <f>IF(BB259=1,G259,0)</f>
        <v>0</v>
      </c>
      <c r="BD259" s="143">
        <f>IF(BB259=2,G259,0)</f>
        <v>0</v>
      </c>
      <c r="BE259" s="143">
        <f>IF(BB259=3,G259,0)</f>
        <v>0</v>
      </c>
      <c r="BF259" s="143">
        <f>IF(BB259=4,G259,0)</f>
        <v>0</v>
      </c>
      <c r="BG259" s="143">
        <f>IF(BB259=5,G259,0)</f>
        <v>0</v>
      </c>
      <c r="CA259" s="143">
        <v>1</v>
      </c>
      <c r="CB259" s="143">
        <v>1</v>
      </c>
      <c r="CC259" s="166"/>
      <c r="CD259" s="166"/>
    </row>
    <row r="260" spans="1:82" x14ac:dyDescent="0.2">
      <c r="A260" s="174"/>
      <c r="B260" s="175"/>
      <c r="C260" s="222" t="s">
        <v>413</v>
      </c>
      <c r="D260" s="223"/>
      <c r="E260" s="177">
        <v>5.5899999999999998E-2</v>
      </c>
      <c r="F260" s="178"/>
      <c r="G260" s="179"/>
      <c r="H260" s="180"/>
      <c r="I260" s="181"/>
      <c r="J260" s="180"/>
      <c r="K260" s="181"/>
      <c r="M260" s="176" t="s">
        <v>413</v>
      </c>
      <c r="O260" s="176"/>
      <c r="Q260" s="166"/>
    </row>
    <row r="261" spans="1:82" ht="22.5" x14ac:dyDescent="0.2">
      <c r="A261" s="167">
        <v>74</v>
      </c>
      <c r="B261" s="168" t="s">
        <v>414</v>
      </c>
      <c r="C261" s="169" t="s">
        <v>415</v>
      </c>
      <c r="D261" s="170" t="s">
        <v>121</v>
      </c>
      <c r="E261" s="171">
        <v>0.3261</v>
      </c>
      <c r="F261" s="171">
        <v>0</v>
      </c>
      <c r="G261" s="172">
        <f>E261*F261</f>
        <v>0</v>
      </c>
      <c r="H261" s="173">
        <v>1.09663</v>
      </c>
      <c r="I261" s="173">
        <f>E261*H261</f>
        <v>0.35761104300000002</v>
      </c>
      <c r="J261" s="173">
        <v>0</v>
      </c>
      <c r="K261" s="173">
        <f>E261*J261</f>
        <v>0</v>
      </c>
      <c r="Q261" s="166">
        <v>2</v>
      </c>
      <c r="AA261" s="143">
        <v>1</v>
      </c>
      <c r="AB261" s="143">
        <v>1</v>
      </c>
      <c r="AC261" s="143">
        <v>1</v>
      </c>
      <c r="BB261" s="143">
        <v>1</v>
      </c>
      <c r="BC261" s="143">
        <f>IF(BB261=1,G261,0)</f>
        <v>0</v>
      </c>
      <c r="BD261" s="143">
        <f>IF(BB261=2,G261,0)</f>
        <v>0</v>
      </c>
      <c r="BE261" s="143">
        <f>IF(BB261=3,G261,0)</f>
        <v>0</v>
      </c>
      <c r="BF261" s="143">
        <f>IF(BB261=4,G261,0)</f>
        <v>0</v>
      </c>
      <c r="BG261" s="143">
        <f>IF(BB261=5,G261,0)</f>
        <v>0</v>
      </c>
      <c r="CA261" s="143">
        <v>1</v>
      </c>
      <c r="CB261" s="143">
        <v>1</v>
      </c>
      <c r="CC261" s="166"/>
      <c r="CD261" s="166"/>
    </row>
    <row r="262" spans="1:82" x14ac:dyDescent="0.2">
      <c r="A262" s="174"/>
      <c r="B262" s="175"/>
      <c r="C262" s="222" t="s">
        <v>416</v>
      </c>
      <c r="D262" s="223"/>
      <c r="E262" s="177">
        <v>0.16259999999999999</v>
      </c>
      <c r="F262" s="178"/>
      <c r="G262" s="179"/>
      <c r="H262" s="180"/>
      <c r="I262" s="181"/>
      <c r="J262" s="180"/>
      <c r="K262" s="181"/>
      <c r="M262" s="176" t="s">
        <v>416</v>
      </c>
      <c r="O262" s="176"/>
      <c r="Q262" s="166"/>
    </row>
    <row r="263" spans="1:82" x14ac:dyDescent="0.2">
      <c r="A263" s="174"/>
      <c r="B263" s="175"/>
      <c r="C263" s="222" t="s">
        <v>417</v>
      </c>
      <c r="D263" s="223"/>
      <c r="E263" s="177">
        <v>0.16350000000000001</v>
      </c>
      <c r="F263" s="178"/>
      <c r="G263" s="179"/>
      <c r="H263" s="180"/>
      <c r="I263" s="181"/>
      <c r="J263" s="180"/>
      <c r="K263" s="181"/>
      <c r="M263" s="176" t="s">
        <v>417</v>
      </c>
      <c r="O263" s="176"/>
      <c r="Q263" s="166"/>
    </row>
    <row r="264" spans="1:82" ht="22.5" x14ac:dyDescent="0.2">
      <c r="A264" s="167">
        <v>75</v>
      </c>
      <c r="B264" s="168" t="s">
        <v>418</v>
      </c>
      <c r="C264" s="169" t="s">
        <v>419</v>
      </c>
      <c r="D264" s="170" t="s">
        <v>121</v>
      </c>
      <c r="E264" s="171">
        <v>0.1923</v>
      </c>
      <c r="F264" s="171">
        <v>0</v>
      </c>
      <c r="G264" s="172">
        <f>E264*F264</f>
        <v>0</v>
      </c>
      <c r="H264" s="173">
        <v>1.09663</v>
      </c>
      <c r="I264" s="173">
        <f>E264*H264</f>
        <v>0.21088194899999999</v>
      </c>
      <c r="J264" s="173">
        <v>0</v>
      </c>
      <c r="K264" s="173">
        <f>E264*J264</f>
        <v>0</v>
      </c>
      <c r="Q264" s="166">
        <v>2</v>
      </c>
      <c r="AA264" s="143">
        <v>1</v>
      </c>
      <c r="AB264" s="143">
        <v>1</v>
      </c>
      <c r="AC264" s="143">
        <v>1</v>
      </c>
      <c r="BB264" s="143">
        <v>1</v>
      </c>
      <c r="BC264" s="143">
        <f>IF(BB264=1,G264,0)</f>
        <v>0</v>
      </c>
      <c r="BD264" s="143">
        <f>IF(BB264=2,G264,0)</f>
        <v>0</v>
      </c>
      <c r="BE264" s="143">
        <f>IF(BB264=3,G264,0)</f>
        <v>0</v>
      </c>
      <c r="BF264" s="143">
        <f>IF(BB264=4,G264,0)</f>
        <v>0</v>
      </c>
      <c r="BG264" s="143">
        <f>IF(BB264=5,G264,0)</f>
        <v>0</v>
      </c>
      <c r="CA264" s="143">
        <v>1</v>
      </c>
      <c r="CB264" s="143">
        <v>1</v>
      </c>
      <c r="CC264" s="166"/>
      <c r="CD264" s="166"/>
    </row>
    <row r="265" spans="1:82" x14ac:dyDescent="0.2">
      <c r="A265" s="174"/>
      <c r="B265" s="175"/>
      <c r="C265" s="222" t="s">
        <v>420</v>
      </c>
      <c r="D265" s="223"/>
      <c r="E265" s="177">
        <v>0.1923</v>
      </c>
      <c r="F265" s="178"/>
      <c r="G265" s="179"/>
      <c r="H265" s="180"/>
      <c r="I265" s="181"/>
      <c r="J265" s="180"/>
      <c r="K265" s="181"/>
      <c r="M265" s="176" t="s">
        <v>420</v>
      </c>
      <c r="O265" s="176"/>
      <c r="Q265" s="166"/>
    </row>
    <row r="266" spans="1:82" ht="22.5" x14ac:dyDescent="0.2">
      <c r="A266" s="167">
        <v>76</v>
      </c>
      <c r="B266" s="168" t="s">
        <v>421</v>
      </c>
      <c r="C266" s="169" t="s">
        <v>422</v>
      </c>
      <c r="D266" s="170" t="s">
        <v>162</v>
      </c>
      <c r="E266" s="171">
        <v>55.19</v>
      </c>
      <c r="F266" s="171">
        <v>0</v>
      </c>
      <c r="G266" s="172">
        <f>E266*F266</f>
        <v>0</v>
      </c>
      <c r="H266" s="173">
        <v>0.16403000000000001</v>
      </c>
      <c r="I266" s="173">
        <f>E266*H266</f>
        <v>9.0528157</v>
      </c>
      <c r="J266" s="173">
        <v>0</v>
      </c>
      <c r="K266" s="173">
        <f>E266*J266</f>
        <v>0</v>
      </c>
      <c r="Q266" s="166">
        <v>2</v>
      </c>
      <c r="AA266" s="143">
        <v>2</v>
      </c>
      <c r="AB266" s="143">
        <v>1</v>
      </c>
      <c r="AC266" s="143">
        <v>1</v>
      </c>
      <c r="BB266" s="143">
        <v>1</v>
      </c>
      <c r="BC266" s="143">
        <f>IF(BB266=1,G266,0)</f>
        <v>0</v>
      </c>
      <c r="BD266" s="143">
        <f>IF(BB266=2,G266,0)</f>
        <v>0</v>
      </c>
      <c r="BE266" s="143">
        <f>IF(BB266=3,G266,0)</f>
        <v>0</v>
      </c>
      <c r="BF266" s="143">
        <f>IF(BB266=4,G266,0)</f>
        <v>0</v>
      </c>
      <c r="BG266" s="143">
        <f>IF(BB266=5,G266,0)</f>
        <v>0</v>
      </c>
      <c r="CA266" s="143">
        <v>2</v>
      </c>
      <c r="CB266" s="143">
        <v>1</v>
      </c>
      <c r="CC266" s="166"/>
      <c r="CD266" s="166"/>
    </row>
    <row r="267" spans="1:82" x14ac:dyDescent="0.2">
      <c r="A267" s="174"/>
      <c r="B267" s="175"/>
      <c r="C267" s="222" t="s">
        <v>423</v>
      </c>
      <c r="D267" s="223"/>
      <c r="E267" s="177">
        <v>55.19</v>
      </c>
      <c r="F267" s="178"/>
      <c r="G267" s="179"/>
      <c r="H267" s="180"/>
      <c r="I267" s="181"/>
      <c r="J267" s="180"/>
      <c r="K267" s="181"/>
      <c r="M267" s="176" t="s">
        <v>423</v>
      </c>
      <c r="O267" s="176"/>
      <c r="Q267" s="166"/>
    </row>
    <row r="268" spans="1:82" x14ac:dyDescent="0.2">
      <c r="A268" s="167">
        <v>77</v>
      </c>
      <c r="B268" s="168" t="s">
        <v>424</v>
      </c>
      <c r="C268" s="169" t="s">
        <v>425</v>
      </c>
      <c r="D268" s="170" t="s">
        <v>162</v>
      </c>
      <c r="E268" s="171">
        <v>4.75</v>
      </c>
      <c r="F268" s="171">
        <v>0</v>
      </c>
      <c r="G268" s="172">
        <f>E268*F268</f>
        <v>0</v>
      </c>
      <c r="H268" s="173">
        <v>0.12131</v>
      </c>
      <c r="I268" s="173">
        <f>E268*H268</f>
        <v>0.57622249999999997</v>
      </c>
      <c r="J268" s="173">
        <v>0</v>
      </c>
      <c r="K268" s="173">
        <f>E268*J268</f>
        <v>0</v>
      </c>
      <c r="Q268" s="166">
        <v>2</v>
      </c>
      <c r="AA268" s="143">
        <v>2</v>
      </c>
      <c r="AB268" s="143">
        <v>1</v>
      </c>
      <c r="AC268" s="143">
        <v>1</v>
      </c>
      <c r="BB268" s="143">
        <v>1</v>
      </c>
      <c r="BC268" s="143">
        <f>IF(BB268=1,G268,0)</f>
        <v>0</v>
      </c>
      <c r="BD268" s="143">
        <f>IF(BB268=2,G268,0)</f>
        <v>0</v>
      </c>
      <c r="BE268" s="143">
        <f>IF(BB268=3,G268,0)</f>
        <v>0</v>
      </c>
      <c r="BF268" s="143">
        <f>IF(BB268=4,G268,0)</f>
        <v>0</v>
      </c>
      <c r="BG268" s="143">
        <f>IF(BB268=5,G268,0)</f>
        <v>0</v>
      </c>
      <c r="CA268" s="143">
        <v>2</v>
      </c>
      <c r="CB268" s="143">
        <v>1</v>
      </c>
      <c r="CC268" s="166"/>
      <c r="CD268" s="166"/>
    </row>
    <row r="269" spans="1:82" x14ac:dyDescent="0.2">
      <c r="A269" s="174"/>
      <c r="B269" s="175"/>
      <c r="C269" s="222" t="s">
        <v>426</v>
      </c>
      <c r="D269" s="223"/>
      <c r="E269" s="177">
        <v>4.75</v>
      </c>
      <c r="F269" s="178"/>
      <c r="G269" s="179"/>
      <c r="H269" s="180"/>
      <c r="I269" s="181"/>
      <c r="J269" s="180"/>
      <c r="K269" s="181"/>
      <c r="M269" s="176" t="s">
        <v>426</v>
      </c>
      <c r="O269" s="176"/>
      <c r="Q269" s="166"/>
    </row>
    <row r="270" spans="1:82" x14ac:dyDescent="0.2">
      <c r="A270" s="167">
        <v>78</v>
      </c>
      <c r="B270" s="168" t="s">
        <v>427</v>
      </c>
      <c r="C270" s="169" t="s">
        <v>428</v>
      </c>
      <c r="D270" s="170" t="s">
        <v>429</v>
      </c>
      <c r="E270" s="171">
        <v>7.6849999999999996</v>
      </c>
      <c r="F270" s="171">
        <v>0</v>
      </c>
      <c r="G270" s="172">
        <f>E270*F270</f>
        <v>0</v>
      </c>
      <c r="H270" s="173">
        <v>0.75407000000000002</v>
      </c>
      <c r="I270" s="173">
        <f>E270*H270</f>
        <v>5.7950279499999997</v>
      </c>
      <c r="J270" s="173">
        <v>0</v>
      </c>
      <c r="K270" s="173">
        <f>E270*J270</f>
        <v>0</v>
      </c>
      <c r="Q270" s="166">
        <v>2</v>
      </c>
      <c r="AA270" s="143">
        <v>2</v>
      </c>
      <c r="AB270" s="143">
        <v>1</v>
      </c>
      <c r="AC270" s="143">
        <v>1</v>
      </c>
      <c r="BB270" s="143">
        <v>1</v>
      </c>
      <c r="BC270" s="143">
        <f>IF(BB270=1,G270,0)</f>
        <v>0</v>
      </c>
      <c r="BD270" s="143">
        <f>IF(BB270=2,G270,0)</f>
        <v>0</v>
      </c>
      <c r="BE270" s="143">
        <f>IF(BB270=3,G270,0)</f>
        <v>0</v>
      </c>
      <c r="BF270" s="143">
        <f>IF(BB270=4,G270,0)</f>
        <v>0</v>
      </c>
      <c r="BG270" s="143">
        <f>IF(BB270=5,G270,0)</f>
        <v>0</v>
      </c>
      <c r="CA270" s="143">
        <v>2</v>
      </c>
      <c r="CB270" s="143">
        <v>1</v>
      </c>
      <c r="CC270" s="166"/>
      <c r="CD270" s="166"/>
    </row>
    <row r="271" spans="1:82" x14ac:dyDescent="0.2">
      <c r="A271" s="174"/>
      <c r="B271" s="175"/>
      <c r="C271" s="222" t="s">
        <v>430</v>
      </c>
      <c r="D271" s="223"/>
      <c r="E271" s="177">
        <v>7.6849999999999996</v>
      </c>
      <c r="F271" s="178"/>
      <c r="G271" s="179"/>
      <c r="H271" s="180"/>
      <c r="I271" s="181"/>
      <c r="J271" s="180"/>
      <c r="K271" s="181"/>
      <c r="M271" s="176" t="s">
        <v>430</v>
      </c>
      <c r="O271" s="176"/>
      <c r="Q271" s="166"/>
    </row>
    <row r="272" spans="1:82" x14ac:dyDescent="0.2">
      <c r="A272" s="182"/>
      <c r="B272" s="183" t="s">
        <v>79</v>
      </c>
      <c r="C272" s="184" t="str">
        <f>CONCATENATE(B251," ",C251)</f>
        <v>4 Vodorovné konstrukce</v>
      </c>
      <c r="D272" s="185"/>
      <c r="E272" s="186"/>
      <c r="F272" s="187"/>
      <c r="G272" s="188">
        <f>SUM(G251:G271)</f>
        <v>0</v>
      </c>
      <c r="H272" s="189"/>
      <c r="I272" s="190">
        <f>SUM(I251:I271)</f>
        <v>52.294801301</v>
      </c>
      <c r="J272" s="189"/>
      <c r="K272" s="190">
        <f>SUM(K251:K271)</f>
        <v>0</v>
      </c>
      <c r="Q272" s="166">
        <v>4</v>
      </c>
      <c r="BC272" s="191">
        <f>SUM(BC251:BC271)</f>
        <v>0</v>
      </c>
      <c r="BD272" s="191">
        <f>SUM(BD251:BD271)</f>
        <v>0</v>
      </c>
      <c r="BE272" s="191">
        <f>SUM(BE251:BE271)</f>
        <v>0</v>
      </c>
      <c r="BF272" s="191">
        <f>SUM(BF251:BF271)</f>
        <v>0</v>
      </c>
      <c r="BG272" s="191">
        <f>SUM(BG251:BG271)</f>
        <v>0</v>
      </c>
    </row>
    <row r="273" spans="1:82" x14ac:dyDescent="0.2">
      <c r="A273" s="158" t="s">
        <v>76</v>
      </c>
      <c r="B273" s="159" t="s">
        <v>431</v>
      </c>
      <c r="C273" s="160" t="s">
        <v>432</v>
      </c>
      <c r="D273" s="161"/>
      <c r="E273" s="162"/>
      <c r="F273" s="162"/>
      <c r="G273" s="163"/>
      <c r="H273" s="164"/>
      <c r="I273" s="165"/>
      <c r="J273" s="164"/>
      <c r="K273" s="165"/>
      <c r="Q273" s="166">
        <v>1</v>
      </c>
    </row>
    <row r="274" spans="1:82" x14ac:dyDescent="0.2">
      <c r="A274" s="167">
        <v>79</v>
      </c>
      <c r="B274" s="168" t="s">
        <v>433</v>
      </c>
      <c r="C274" s="169" t="s">
        <v>434</v>
      </c>
      <c r="D274" s="170" t="s">
        <v>88</v>
      </c>
      <c r="E274" s="171">
        <v>218.4</v>
      </c>
      <c r="F274" s="171">
        <v>0</v>
      </c>
      <c r="G274" s="172">
        <f>E274*F274</f>
        <v>0</v>
      </c>
      <c r="H274" s="173">
        <v>5.1229999999999998E-2</v>
      </c>
      <c r="I274" s="173">
        <f>E274*H274</f>
        <v>11.188632</v>
      </c>
      <c r="J274" s="173">
        <v>0</v>
      </c>
      <c r="K274" s="173">
        <f>E274*J274</f>
        <v>0</v>
      </c>
      <c r="Q274" s="166">
        <v>2</v>
      </c>
      <c r="AA274" s="143">
        <v>1</v>
      </c>
      <c r="AB274" s="143">
        <v>1</v>
      </c>
      <c r="AC274" s="143">
        <v>1</v>
      </c>
      <c r="BB274" s="143">
        <v>1</v>
      </c>
      <c r="BC274" s="143">
        <f>IF(BB274=1,G274,0)</f>
        <v>0</v>
      </c>
      <c r="BD274" s="143">
        <f>IF(BB274=2,G274,0)</f>
        <v>0</v>
      </c>
      <c r="BE274" s="143">
        <f>IF(BB274=3,G274,0)</f>
        <v>0</v>
      </c>
      <c r="BF274" s="143">
        <f>IF(BB274=4,G274,0)</f>
        <v>0</v>
      </c>
      <c r="BG274" s="143">
        <f>IF(BB274=5,G274,0)</f>
        <v>0</v>
      </c>
      <c r="CA274" s="143">
        <v>1</v>
      </c>
      <c r="CB274" s="143">
        <v>1</v>
      </c>
      <c r="CC274" s="166"/>
      <c r="CD274" s="166"/>
    </row>
    <row r="275" spans="1:82" x14ac:dyDescent="0.2">
      <c r="A275" s="174"/>
      <c r="B275" s="175"/>
      <c r="C275" s="222" t="s">
        <v>435</v>
      </c>
      <c r="D275" s="223"/>
      <c r="E275" s="177">
        <v>38.4</v>
      </c>
      <c r="F275" s="178"/>
      <c r="G275" s="179"/>
      <c r="H275" s="180"/>
      <c r="I275" s="181"/>
      <c r="J275" s="180"/>
      <c r="K275" s="181"/>
      <c r="M275" s="176" t="s">
        <v>435</v>
      </c>
      <c r="O275" s="176"/>
      <c r="Q275" s="166"/>
    </row>
    <row r="276" spans="1:82" x14ac:dyDescent="0.2">
      <c r="A276" s="174"/>
      <c r="B276" s="175"/>
      <c r="C276" s="222" t="s">
        <v>436</v>
      </c>
      <c r="D276" s="223"/>
      <c r="E276" s="177">
        <v>76</v>
      </c>
      <c r="F276" s="178"/>
      <c r="G276" s="179"/>
      <c r="H276" s="180"/>
      <c r="I276" s="181"/>
      <c r="J276" s="180"/>
      <c r="K276" s="181"/>
      <c r="M276" s="176" t="s">
        <v>436</v>
      </c>
      <c r="O276" s="176"/>
      <c r="Q276" s="166"/>
    </row>
    <row r="277" spans="1:82" x14ac:dyDescent="0.2">
      <c r="A277" s="174"/>
      <c r="B277" s="175"/>
      <c r="C277" s="222" t="s">
        <v>437</v>
      </c>
      <c r="D277" s="223"/>
      <c r="E277" s="177">
        <v>68.8</v>
      </c>
      <c r="F277" s="178"/>
      <c r="G277" s="179"/>
      <c r="H277" s="180"/>
      <c r="I277" s="181"/>
      <c r="J277" s="180"/>
      <c r="K277" s="181"/>
      <c r="M277" s="176" t="s">
        <v>437</v>
      </c>
      <c r="O277" s="176"/>
      <c r="Q277" s="166"/>
    </row>
    <row r="278" spans="1:82" x14ac:dyDescent="0.2">
      <c r="A278" s="174"/>
      <c r="B278" s="175"/>
      <c r="C278" s="222" t="s">
        <v>438</v>
      </c>
      <c r="D278" s="223"/>
      <c r="E278" s="177">
        <v>11</v>
      </c>
      <c r="F278" s="178"/>
      <c r="G278" s="179"/>
      <c r="H278" s="180"/>
      <c r="I278" s="181"/>
      <c r="J278" s="180"/>
      <c r="K278" s="181"/>
      <c r="M278" s="176" t="s">
        <v>438</v>
      </c>
      <c r="O278" s="176"/>
      <c r="Q278" s="166"/>
    </row>
    <row r="279" spans="1:82" x14ac:dyDescent="0.2">
      <c r="A279" s="174"/>
      <c r="B279" s="175"/>
      <c r="C279" s="222" t="s">
        <v>439</v>
      </c>
      <c r="D279" s="223"/>
      <c r="E279" s="177">
        <v>10.1</v>
      </c>
      <c r="F279" s="178"/>
      <c r="G279" s="179"/>
      <c r="H279" s="180"/>
      <c r="I279" s="181"/>
      <c r="J279" s="180"/>
      <c r="K279" s="181"/>
      <c r="M279" s="176" t="s">
        <v>439</v>
      </c>
      <c r="O279" s="176"/>
      <c r="Q279" s="166"/>
    </row>
    <row r="280" spans="1:82" x14ac:dyDescent="0.2">
      <c r="A280" s="174"/>
      <c r="B280" s="175"/>
      <c r="C280" s="222" t="s">
        <v>440</v>
      </c>
      <c r="D280" s="223"/>
      <c r="E280" s="177">
        <v>7.6</v>
      </c>
      <c r="F280" s="178"/>
      <c r="G280" s="179"/>
      <c r="H280" s="180"/>
      <c r="I280" s="181"/>
      <c r="J280" s="180"/>
      <c r="K280" s="181"/>
      <c r="M280" s="176" t="s">
        <v>440</v>
      </c>
      <c r="O280" s="176"/>
      <c r="Q280" s="166"/>
    </row>
    <row r="281" spans="1:82" x14ac:dyDescent="0.2">
      <c r="A281" s="174"/>
      <c r="B281" s="175"/>
      <c r="C281" s="222" t="s">
        <v>441</v>
      </c>
      <c r="D281" s="223"/>
      <c r="E281" s="177">
        <v>6.5</v>
      </c>
      <c r="F281" s="178"/>
      <c r="G281" s="179"/>
      <c r="H281" s="180"/>
      <c r="I281" s="181"/>
      <c r="J281" s="180"/>
      <c r="K281" s="181"/>
      <c r="M281" s="176" t="s">
        <v>441</v>
      </c>
      <c r="O281" s="176"/>
      <c r="Q281" s="166"/>
    </row>
    <row r="282" spans="1:82" x14ac:dyDescent="0.2">
      <c r="A282" s="167">
        <v>80</v>
      </c>
      <c r="B282" s="168" t="s">
        <v>442</v>
      </c>
      <c r="C282" s="169" t="s">
        <v>443</v>
      </c>
      <c r="D282" s="170" t="s">
        <v>88</v>
      </c>
      <c r="E282" s="171">
        <v>34.625999999999998</v>
      </c>
      <c r="F282" s="171">
        <v>0</v>
      </c>
      <c r="G282" s="172">
        <f>E282*F282</f>
        <v>0</v>
      </c>
      <c r="H282" s="173">
        <v>3.4000000000000002E-4</v>
      </c>
      <c r="I282" s="173">
        <f>E282*H282</f>
        <v>1.177284E-2</v>
      </c>
      <c r="J282" s="173">
        <v>0</v>
      </c>
      <c r="K282" s="173">
        <f>E282*J282</f>
        <v>0</v>
      </c>
      <c r="Q282" s="166">
        <v>2</v>
      </c>
      <c r="AA282" s="143">
        <v>1</v>
      </c>
      <c r="AB282" s="143">
        <v>1</v>
      </c>
      <c r="AC282" s="143">
        <v>1</v>
      </c>
      <c r="BB282" s="143">
        <v>1</v>
      </c>
      <c r="BC282" s="143">
        <f>IF(BB282=1,G282,0)</f>
        <v>0</v>
      </c>
      <c r="BD282" s="143">
        <f>IF(BB282=2,G282,0)</f>
        <v>0</v>
      </c>
      <c r="BE282" s="143">
        <f>IF(BB282=3,G282,0)</f>
        <v>0</v>
      </c>
      <c r="BF282" s="143">
        <f>IF(BB282=4,G282,0)</f>
        <v>0</v>
      </c>
      <c r="BG282" s="143">
        <f>IF(BB282=5,G282,0)</f>
        <v>0</v>
      </c>
      <c r="CA282" s="143">
        <v>1</v>
      </c>
      <c r="CB282" s="143">
        <v>1</v>
      </c>
      <c r="CC282" s="166"/>
      <c r="CD282" s="166"/>
    </row>
    <row r="283" spans="1:82" x14ac:dyDescent="0.2">
      <c r="A283" s="174"/>
      <c r="B283" s="175"/>
      <c r="C283" s="222" t="s">
        <v>444</v>
      </c>
      <c r="D283" s="223"/>
      <c r="E283" s="177">
        <v>8.5410000000000004</v>
      </c>
      <c r="F283" s="178"/>
      <c r="G283" s="179"/>
      <c r="H283" s="180"/>
      <c r="I283" s="181"/>
      <c r="J283" s="180"/>
      <c r="K283" s="181"/>
      <c r="M283" s="176" t="s">
        <v>444</v>
      </c>
      <c r="O283" s="176"/>
      <c r="Q283" s="166"/>
    </row>
    <row r="284" spans="1:82" x14ac:dyDescent="0.2">
      <c r="A284" s="174"/>
      <c r="B284" s="175"/>
      <c r="C284" s="222" t="s">
        <v>445</v>
      </c>
      <c r="D284" s="223"/>
      <c r="E284" s="177">
        <v>5.84</v>
      </c>
      <c r="F284" s="178"/>
      <c r="G284" s="179"/>
      <c r="H284" s="180"/>
      <c r="I284" s="181"/>
      <c r="J284" s="180"/>
      <c r="K284" s="181"/>
      <c r="M284" s="176" t="s">
        <v>445</v>
      </c>
      <c r="O284" s="176"/>
      <c r="Q284" s="166"/>
    </row>
    <row r="285" spans="1:82" x14ac:dyDescent="0.2">
      <c r="A285" s="174"/>
      <c r="B285" s="175"/>
      <c r="C285" s="222" t="s">
        <v>446</v>
      </c>
      <c r="D285" s="223"/>
      <c r="E285" s="177">
        <v>7.9</v>
      </c>
      <c r="F285" s="178"/>
      <c r="G285" s="179"/>
      <c r="H285" s="180"/>
      <c r="I285" s="181"/>
      <c r="J285" s="180"/>
      <c r="K285" s="181"/>
      <c r="M285" s="176" t="s">
        <v>446</v>
      </c>
      <c r="O285" s="176"/>
      <c r="Q285" s="166"/>
    </row>
    <row r="286" spans="1:82" x14ac:dyDescent="0.2">
      <c r="A286" s="174"/>
      <c r="B286" s="175"/>
      <c r="C286" s="222" t="s">
        <v>447</v>
      </c>
      <c r="D286" s="223"/>
      <c r="E286" s="177">
        <v>7.88</v>
      </c>
      <c r="F286" s="178"/>
      <c r="G286" s="179"/>
      <c r="H286" s="180"/>
      <c r="I286" s="181"/>
      <c r="J286" s="180"/>
      <c r="K286" s="181"/>
      <c r="M286" s="176" t="s">
        <v>447</v>
      </c>
      <c r="O286" s="176"/>
      <c r="Q286" s="166"/>
    </row>
    <row r="287" spans="1:82" x14ac:dyDescent="0.2">
      <c r="A287" s="174"/>
      <c r="B287" s="175"/>
      <c r="C287" s="222" t="s">
        <v>448</v>
      </c>
      <c r="D287" s="223"/>
      <c r="E287" s="177">
        <v>4.04</v>
      </c>
      <c r="F287" s="178"/>
      <c r="G287" s="179"/>
      <c r="H287" s="180"/>
      <c r="I287" s="181"/>
      <c r="J287" s="180"/>
      <c r="K287" s="181"/>
      <c r="M287" s="176" t="s">
        <v>448</v>
      </c>
      <c r="O287" s="176"/>
      <c r="Q287" s="166"/>
    </row>
    <row r="288" spans="1:82" x14ac:dyDescent="0.2">
      <c r="A288" s="174"/>
      <c r="B288" s="175"/>
      <c r="C288" s="222" t="s">
        <v>449</v>
      </c>
      <c r="D288" s="223"/>
      <c r="E288" s="177">
        <v>0.42499999999999999</v>
      </c>
      <c r="F288" s="178"/>
      <c r="G288" s="179"/>
      <c r="H288" s="180"/>
      <c r="I288" s="181"/>
      <c r="J288" s="180"/>
      <c r="K288" s="181"/>
      <c r="M288" s="176" t="s">
        <v>449</v>
      </c>
      <c r="O288" s="176"/>
      <c r="Q288" s="166"/>
    </row>
    <row r="289" spans="1:82" x14ac:dyDescent="0.2">
      <c r="A289" s="167">
        <v>81</v>
      </c>
      <c r="B289" s="168" t="s">
        <v>450</v>
      </c>
      <c r="C289" s="169" t="s">
        <v>451</v>
      </c>
      <c r="D289" s="170" t="s">
        <v>88</v>
      </c>
      <c r="E289" s="171">
        <v>154.227</v>
      </c>
      <c r="F289" s="171">
        <v>0</v>
      </c>
      <c r="G289" s="172">
        <f>E289*F289</f>
        <v>0</v>
      </c>
      <c r="H289" s="173">
        <v>4.1450000000000001E-2</v>
      </c>
      <c r="I289" s="173">
        <f>E289*H289</f>
        <v>6.39270915</v>
      </c>
      <c r="J289" s="173">
        <v>0</v>
      </c>
      <c r="K289" s="173">
        <f>E289*J289</f>
        <v>0</v>
      </c>
      <c r="Q289" s="166">
        <v>2</v>
      </c>
      <c r="AA289" s="143">
        <v>1</v>
      </c>
      <c r="AB289" s="143">
        <v>1</v>
      </c>
      <c r="AC289" s="143">
        <v>1</v>
      </c>
      <c r="BB289" s="143">
        <v>1</v>
      </c>
      <c r="BC289" s="143">
        <f>IF(BB289=1,G289,0)</f>
        <v>0</v>
      </c>
      <c r="BD289" s="143">
        <f>IF(BB289=2,G289,0)</f>
        <v>0</v>
      </c>
      <c r="BE289" s="143">
        <f>IF(BB289=3,G289,0)</f>
        <v>0</v>
      </c>
      <c r="BF289" s="143">
        <f>IF(BB289=4,G289,0)</f>
        <v>0</v>
      </c>
      <c r="BG289" s="143">
        <f>IF(BB289=5,G289,0)</f>
        <v>0</v>
      </c>
      <c r="CA289" s="143">
        <v>1</v>
      </c>
      <c r="CB289" s="143">
        <v>1</v>
      </c>
      <c r="CC289" s="166"/>
      <c r="CD289" s="166"/>
    </row>
    <row r="290" spans="1:82" ht="33.75" x14ac:dyDescent="0.2">
      <c r="A290" s="174"/>
      <c r="B290" s="175"/>
      <c r="C290" s="222" t="s">
        <v>452</v>
      </c>
      <c r="D290" s="223"/>
      <c r="E290" s="177">
        <v>83.947999999999993</v>
      </c>
      <c r="F290" s="178"/>
      <c r="G290" s="179"/>
      <c r="H290" s="180"/>
      <c r="I290" s="181"/>
      <c r="J290" s="180"/>
      <c r="K290" s="181"/>
      <c r="M290" s="176" t="s">
        <v>452</v>
      </c>
      <c r="O290" s="176"/>
      <c r="Q290" s="166"/>
    </row>
    <row r="291" spans="1:82" x14ac:dyDescent="0.2">
      <c r="A291" s="174"/>
      <c r="B291" s="175"/>
      <c r="C291" s="222" t="s">
        <v>453</v>
      </c>
      <c r="D291" s="223"/>
      <c r="E291" s="177">
        <v>-13.275</v>
      </c>
      <c r="F291" s="178"/>
      <c r="G291" s="179"/>
      <c r="H291" s="180"/>
      <c r="I291" s="181"/>
      <c r="J291" s="180"/>
      <c r="K291" s="181"/>
      <c r="M291" s="176" t="s">
        <v>453</v>
      </c>
      <c r="O291" s="176"/>
      <c r="Q291" s="166"/>
    </row>
    <row r="292" spans="1:82" ht="22.5" x14ac:dyDescent="0.2">
      <c r="A292" s="174"/>
      <c r="B292" s="175"/>
      <c r="C292" s="222" t="s">
        <v>454</v>
      </c>
      <c r="D292" s="223"/>
      <c r="E292" s="177">
        <v>68.513999999999996</v>
      </c>
      <c r="F292" s="178"/>
      <c r="G292" s="179"/>
      <c r="H292" s="180"/>
      <c r="I292" s="181"/>
      <c r="J292" s="180"/>
      <c r="K292" s="181"/>
      <c r="M292" s="176" t="s">
        <v>454</v>
      </c>
      <c r="O292" s="176"/>
      <c r="Q292" s="166"/>
    </row>
    <row r="293" spans="1:82" x14ac:dyDescent="0.2">
      <c r="A293" s="174"/>
      <c r="B293" s="175"/>
      <c r="C293" s="222" t="s">
        <v>455</v>
      </c>
      <c r="D293" s="223"/>
      <c r="E293" s="177">
        <v>15.04</v>
      </c>
      <c r="F293" s="178"/>
      <c r="G293" s="179"/>
      <c r="H293" s="180"/>
      <c r="I293" s="181"/>
      <c r="J293" s="180"/>
      <c r="K293" s="181"/>
      <c r="M293" s="176" t="s">
        <v>455</v>
      </c>
      <c r="O293" s="176"/>
      <c r="Q293" s="166"/>
    </row>
    <row r="294" spans="1:82" x14ac:dyDescent="0.2">
      <c r="A294" s="167">
        <v>82</v>
      </c>
      <c r="B294" s="168" t="s">
        <v>456</v>
      </c>
      <c r="C294" s="169" t="s">
        <v>457</v>
      </c>
      <c r="D294" s="170" t="s">
        <v>88</v>
      </c>
      <c r="E294" s="171">
        <v>111.20099999999999</v>
      </c>
      <c r="F294" s="171">
        <v>0</v>
      </c>
      <c r="G294" s="172">
        <f>E294*F294</f>
        <v>0</v>
      </c>
      <c r="H294" s="173">
        <v>3.9210000000000002E-2</v>
      </c>
      <c r="I294" s="173">
        <f>E294*H294</f>
        <v>4.36019121</v>
      </c>
      <c r="J294" s="173">
        <v>0</v>
      </c>
      <c r="K294" s="173">
        <f>E294*J294</f>
        <v>0</v>
      </c>
      <c r="Q294" s="166">
        <v>2</v>
      </c>
      <c r="AA294" s="143">
        <v>1</v>
      </c>
      <c r="AB294" s="143">
        <v>0</v>
      </c>
      <c r="AC294" s="143">
        <v>0</v>
      </c>
      <c r="BB294" s="143">
        <v>1</v>
      </c>
      <c r="BC294" s="143">
        <f>IF(BB294=1,G294,0)</f>
        <v>0</v>
      </c>
      <c r="BD294" s="143">
        <f>IF(BB294=2,G294,0)</f>
        <v>0</v>
      </c>
      <c r="BE294" s="143">
        <f>IF(BB294=3,G294,0)</f>
        <v>0</v>
      </c>
      <c r="BF294" s="143">
        <f>IF(BB294=4,G294,0)</f>
        <v>0</v>
      </c>
      <c r="BG294" s="143">
        <f>IF(BB294=5,G294,0)</f>
        <v>0</v>
      </c>
      <c r="CA294" s="143">
        <v>1</v>
      </c>
      <c r="CB294" s="143">
        <v>0</v>
      </c>
      <c r="CC294" s="166"/>
      <c r="CD294" s="166"/>
    </row>
    <row r="295" spans="1:82" ht="22.5" x14ac:dyDescent="0.2">
      <c r="A295" s="174"/>
      <c r="B295" s="175"/>
      <c r="C295" s="222" t="s">
        <v>458</v>
      </c>
      <c r="D295" s="223"/>
      <c r="E295" s="177">
        <v>41.473999999999997</v>
      </c>
      <c r="F295" s="178"/>
      <c r="G295" s="179"/>
      <c r="H295" s="180"/>
      <c r="I295" s="181"/>
      <c r="J295" s="180"/>
      <c r="K295" s="181"/>
      <c r="M295" s="176" t="s">
        <v>458</v>
      </c>
      <c r="O295" s="176"/>
      <c r="Q295" s="166"/>
    </row>
    <row r="296" spans="1:82" ht="22.5" x14ac:dyDescent="0.2">
      <c r="A296" s="174"/>
      <c r="B296" s="175"/>
      <c r="C296" s="222" t="s">
        <v>459</v>
      </c>
      <c r="D296" s="223"/>
      <c r="E296" s="177">
        <v>34.283000000000001</v>
      </c>
      <c r="F296" s="178"/>
      <c r="G296" s="179"/>
      <c r="H296" s="180"/>
      <c r="I296" s="181"/>
      <c r="J296" s="180"/>
      <c r="K296" s="181"/>
      <c r="M296" s="176" t="s">
        <v>459</v>
      </c>
      <c r="O296" s="176"/>
      <c r="Q296" s="166"/>
    </row>
    <row r="297" spans="1:82" x14ac:dyDescent="0.2">
      <c r="A297" s="174"/>
      <c r="B297" s="175"/>
      <c r="C297" s="222" t="s">
        <v>460</v>
      </c>
      <c r="D297" s="223"/>
      <c r="E297" s="177">
        <v>17.327999999999999</v>
      </c>
      <c r="F297" s="178"/>
      <c r="G297" s="179"/>
      <c r="H297" s="180"/>
      <c r="I297" s="181"/>
      <c r="J297" s="180"/>
      <c r="K297" s="181"/>
      <c r="M297" s="176" t="s">
        <v>460</v>
      </c>
      <c r="O297" s="176"/>
      <c r="Q297" s="166"/>
    </row>
    <row r="298" spans="1:82" x14ac:dyDescent="0.2">
      <c r="A298" s="174"/>
      <c r="B298" s="175"/>
      <c r="C298" s="222" t="s">
        <v>461</v>
      </c>
      <c r="D298" s="223"/>
      <c r="E298" s="177">
        <v>9.2919999999999998</v>
      </c>
      <c r="F298" s="178"/>
      <c r="G298" s="179"/>
      <c r="H298" s="180"/>
      <c r="I298" s="181"/>
      <c r="J298" s="180"/>
      <c r="K298" s="181"/>
      <c r="M298" s="176" t="s">
        <v>461</v>
      </c>
      <c r="O298" s="176"/>
      <c r="Q298" s="166"/>
    </row>
    <row r="299" spans="1:82" x14ac:dyDescent="0.2">
      <c r="A299" s="174"/>
      <c r="B299" s="175"/>
      <c r="C299" s="222" t="s">
        <v>462</v>
      </c>
      <c r="D299" s="223"/>
      <c r="E299" s="177">
        <v>8.8239999999999998</v>
      </c>
      <c r="F299" s="178"/>
      <c r="G299" s="179"/>
      <c r="H299" s="180"/>
      <c r="I299" s="181"/>
      <c r="J299" s="180"/>
      <c r="K299" s="181"/>
      <c r="M299" s="176" t="s">
        <v>462</v>
      </c>
      <c r="O299" s="176"/>
      <c r="Q299" s="166"/>
    </row>
    <row r="300" spans="1:82" x14ac:dyDescent="0.2">
      <c r="A300" s="167">
        <v>83</v>
      </c>
      <c r="B300" s="168" t="s">
        <v>463</v>
      </c>
      <c r="C300" s="169" t="s">
        <v>464</v>
      </c>
      <c r="D300" s="170" t="s">
        <v>88</v>
      </c>
      <c r="E300" s="171">
        <v>1131.3217</v>
      </c>
      <c r="F300" s="171">
        <v>0</v>
      </c>
      <c r="G300" s="172">
        <f>E300*F300</f>
        <v>0</v>
      </c>
      <c r="H300" s="173">
        <v>4.7660000000000001E-2</v>
      </c>
      <c r="I300" s="173">
        <f>E300*H300</f>
        <v>53.918792222</v>
      </c>
      <c r="J300" s="173">
        <v>0</v>
      </c>
      <c r="K300" s="173">
        <f>E300*J300</f>
        <v>0</v>
      </c>
      <c r="Q300" s="166">
        <v>2</v>
      </c>
      <c r="AA300" s="143">
        <v>1</v>
      </c>
      <c r="AB300" s="143">
        <v>1</v>
      </c>
      <c r="AC300" s="143">
        <v>1</v>
      </c>
      <c r="BB300" s="143">
        <v>1</v>
      </c>
      <c r="BC300" s="143">
        <f>IF(BB300=1,G300,0)</f>
        <v>0</v>
      </c>
      <c r="BD300" s="143">
        <f>IF(BB300=2,G300,0)</f>
        <v>0</v>
      </c>
      <c r="BE300" s="143">
        <f>IF(BB300=3,G300,0)</f>
        <v>0</v>
      </c>
      <c r="BF300" s="143">
        <f>IF(BB300=4,G300,0)</f>
        <v>0</v>
      </c>
      <c r="BG300" s="143">
        <f>IF(BB300=5,G300,0)</f>
        <v>0</v>
      </c>
      <c r="CA300" s="143">
        <v>1</v>
      </c>
      <c r="CB300" s="143">
        <v>1</v>
      </c>
      <c r="CC300" s="166"/>
      <c r="CD300" s="166"/>
    </row>
    <row r="301" spans="1:82" ht="33.75" x14ac:dyDescent="0.2">
      <c r="A301" s="174"/>
      <c r="B301" s="175"/>
      <c r="C301" s="222" t="s">
        <v>465</v>
      </c>
      <c r="D301" s="223"/>
      <c r="E301" s="177">
        <v>122.9</v>
      </c>
      <c r="F301" s="178"/>
      <c r="G301" s="179"/>
      <c r="H301" s="180"/>
      <c r="I301" s="181"/>
      <c r="J301" s="180"/>
      <c r="K301" s="181"/>
      <c r="M301" s="176" t="s">
        <v>465</v>
      </c>
      <c r="O301" s="176"/>
      <c r="Q301" s="166"/>
    </row>
    <row r="302" spans="1:82" ht="22.5" x14ac:dyDescent="0.2">
      <c r="A302" s="174"/>
      <c r="B302" s="175"/>
      <c r="C302" s="222" t="s">
        <v>466</v>
      </c>
      <c r="D302" s="223"/>
      <c r="E302" s="177">
        <v>77.849999999999994</v>
      </c>
      <c r="F302" s="178"/>
      <c r="G302" s="179"/>
      <c r="H302" s="180"/>
      <c r="I302" s="181"/>
      <c r="J302" s="180"/>
      <c r="K302" s="181"/>
      <c r="M302" s="176" t="s">
        <v>466</v>
      </c>
      <c r="O302" s="176"/>
      <c r="Q302" s="166"/>
    </row>
    <row r="303" spans="1:82" ht="33.75" x14ac:dyDescent="0.2">
      <c r="A303" s="174"/>
      <c r="B303" s="175"/>
      <c r="C303" s="222" t="s">
        <v>467</v>
      </c>
      <c r="D303" s="223"/>
      <c r="E303" s="177">
        <v>96.096000000000004</v>
      </c>
      <c r="F303" s="178"/>
      <c r="G303" s="179"/>
      <c r="H303" s="180"/>
      <c r="I303" s="181"/>
      <c r="J303" s="180"/>
      <c r="K303" s="181"/>
      <c r="M303" s="176" t="s">
        <v>467</v>
      </c>
      <c r="O303" s="176"/>
      <c r="Q303" s="166"/>
    </row>
    <row r="304" spans="1:82" ht="22.5" x14ac:dyDescent="0.2">
      <c r="A304" s="174"/>
      <c r="B304" s="175"/>
      <c r="C304" s="222" t="s">
        <v>468</v>
      </c>
      <c r="D304" s="223"/>
      <c r="E304" s="177">
        <v>43.042000000000002</v>
      </c>
      <c r="F304" s="178"/>
      <c r="G304" s="179"/>
      <c r="H304" s="180"/>
      <c r="I304" s="181"/>
      <c r="J304" s="180"/>
      <c r="K304" s="181"/>
      <c r="M304" s="176" t="s">
        <v>468</v>
      </c>
      <c r="O304" s="176"/>
      <c r="Q304" s="166"/>
    </row>
    <row r="305" spans="1:17" x14ac:dyDescent="0.2">
      <c r="A305" s="174"/>
      <c r="B305" s="175"/>
      <c r="C305" s="222" t="s">
        <v>469</v>
      </c>
      <c r="D305" s="223"/>
      <c r="E305" s="177">
        <v>2.6676000000000002</v>
      </c>
      <c r="F305" s="178"/>
      <c r="G305" s="179"/>
      <c r="H305" s="180"/>
      <c r="I305" s="181"/>
      <c r="J305" s="180"/>
      <c r="K305" s="181"/>
      <c r="M305" s="176" t="s">
        <v>469</v>
      </c>
      <c r="O305" s="176"/>
      <c r="Q305" s="166"/>
    </row>
    <row r="306" spans="1:17" ht="22.5" x14ac:dyDescent="0.2">
      <c r="A306" s="174"/>
      <c r="B306" s="175"/>
      <c r="C306" s="222" t="s">
        <v>470</v>
      </c>
      <c r="D306" s="223"/>
      <c r="E306" s="177">
        <v>174.82400000000001</v>
      </c>
      <c r="F306" s="178"/>
      <c r="G306" s="179"/>
      <c r="H306" s="180"/>
      <c r="I306" s="181"/>
      <c r="J306" s="180"/>
      <c r="K306" s="181"/>
      <c r="M306" s="176" t="s">
        <v>470</v>
      </c>
      <c r="O306" s="176"/>
      <c r="Q306" s="166"/>
    </row>
    <row r="307" spans="1:17" ht="22.5" x14ac:dyDescent="0.2">
      <c r="A307" s="174"/>
      <c r="B307" s="175"/>
      <c r="C307" s="222" t="s">
        <v>471</v>
      </c>
      <c r="D307" s="223"/>
      <c r="E307" s="177">
        <v>41.758000000000003</v>
      </c>
      <c r="F307" s="178"/>
      <c r="G307" s="179"/>
      <c r="H307" s="180"/>
      <c r="I307" s="181"/>
      <c r="J307" s="180"/>
      <c r="K307" s="181"/>
      <c r="M307" s="176" t="s">
        <v>471</v>
      </c>
      <c r="O307" s="176"/>
      <c r="Q307" s="166"/>
    </row>
    <row r="308" spans="1:17" x14ac:dyDescent="0.2">
      <c r="A308" s="174"/>
      <c r="B308" s="175"/>
      <c r="C308" s="222" t="s">
        <v>472</v>
      </c>
      <c r="D308" s="223"/>
      <c r="E308" s="177">
        <v>4.76</v>
      </c>
      <c r="F308" s="178"/>
      <c r="G308" s="179"/>
      <c r="H308" s="180"/>
      <c r="I308" s="181"/>
      <c r="J308" s="180"/>
      <c r="K308" s="181"/>
      <c r="M308" s="176" t="s">
        <v>472</v>
      </c>
      <c r="O308" s="176"/>
      <c r="Q308" s="166"/>
    </row>
    <row r="309" spans="1:17" x14ac:dyDescent="0.2">
      <c r="A309" s="174"/>
      <c r="B309" s="175"/>
      <c r="C309" s="222" t="s">
        <v>473</v>
      </c>
      <c r="D309" s="223"/>
      <c r="E309" s="177">
        <v>34.993400000000001</v>
      </c>
      <c r="F309" s="178"/>
      <c r="G309" s="179"/>
      <c r="H309" s="180"/>
      <c r="I309" s="181"/>
      <c r="J309" s="180"/>
      <c r="K309" s="181"/>
      <c r="M309" s="176" t="s">
        <v>473</v>
      </c>
      <c r="O309" s="176"/>
      <c r="Q309" s="166"/>
    </row>
    <row r="310" spans="1:17" ht="22.5" x14ac:dyDescent="0.2">
      <c r="A310" s="174"/>
      <c r="B310" s="175"/>
      <c r="C310" s="222" t="s">
        <v>474</v>
      </c>
      <c r="D310" s="223"/>
      <c r="E310" s="177">
        <v>136.24</v>
      </c>
      <c r="F310" s="178"/>
      <c r="G310" s="179"/>
      <c r="H310" s="180"/>
      <c r="I310" s="181"/>
      <c r="J310" s="180"/>
      <c r="K310" s="181"/>
      <c r="M310" s="176" t="s">
        <v>474</v>
      </c>
      <c r="O310" s="176"/>
      <c r="Q310" s="166"/>
    </row>
    <row r="311" spans="1:17" ht="22.5" x14ac:dyDescent="0.2">
      <c r="A311" s="174"/>
      <c r="B311" s="175"/>
      <c r="C311" s="222" t="s">
        <v>475</v>
      </c>
      <c r="D311" s="223"/>
      <c r="E311" s="177">
        <v>27.331</v>
      </c>
      <c r="F311" s="178"/>
      <c r="G311" s="179"/>
      <c r="H311" s="180"/>
      <c r="I311" s="181"/>
      <c r="J311" s="180"/>
      <c r="K311" s="181"/>
      <c r="M311" s="176" t="s">
        <v>475</v>
      </c>
      <c r="O311" s="176"/>
      <c r="Q311" s="166"/>
    </row>
    <row r="312" spans="1:17" x14ac:dyDescent="0.2">
      <c r="A312" s="174"/>
      <c r="B312" s="175"/>
      <c r="C312" s="222" t="s">
        <v>476</v>
      </c>
      <c r="D312" s="223"/>
      <c r="E312" s="177">
        <v>3.3224</v>
      </c>
      <c r="F312" s="178"/>
      <c r="G312" s="179"/>
      <c r="H312" s="180"/>
      <c r="I312" s="181"/>
      <c r="J312" s="180"/>
      <c r="K312" s="181"/>
      <c r="M312" s="176" t="s">
        <v>476</v>
      </c>
      <c r="O312" s="176"/>
      <c r="Q312" s="166"/>
    </row>
    <row r="313" spans="1:17" x14ac:dyDescent="0.2">
      <c r="A313" s="174"/>
      <c r="B313" s="175"/>
      <c r="C313" s="222" t="s">
        <v>477</v>
      </c>
      <c r="D313" s="223"/>
      <c r="E313" s="177">
        <v>35.236800000000002</v>
      </c>
      <c r="F313" s="178"/>
      <c r="G313" s="179"/>
      <c r="H313" s="180"/>
      <c r="I313" s="181"/>
      <c r="J313" s="180"/>
      <c r="K313" s="181"/>
      <c r="M313" s="176" t="s">
        <v>477</v>
      </c>
      <c r="O313" s="176"/>
      <c r="Q313" s="166"/>
    </row>
    <row r="314" spans="1:17" ht="22.5" x14ac:dyDescent="0.2">
      <c r="A314" s="174"/>
      <c r="B314" s="175"/>
      <c r="C314" s="222" t="s">
        <v>478</v>
      </c>
      <c r="D314" s="223"/>
      <c r="E314" s="177">
        <v>87.138999999999996</v>
      </c>
      <c r="F314" s="178"/>
      <c r="G314" s="179"/>
      <c r="H314" s="180"/>
      <c r="I314" s="181"/>
      <c r="J314" s="180"/>
      <c r="K314" s="181"/>
      <c r="M314" s="176" t="s">
        <v>478</v>
      </c>
      <c r="O314" s="176"/>
      <c r="Q314" s="166"/>
    </row>
    <row r="315" spans="1:17" ht="22.5" x14ac:dyDescent="0.2">
      <c r="A315" s="174"/>
      <c r="B315" s="175"/>
      <c r="C315" s="222" t="s">
        <v>479</v>
      </c>
      <c r="D315" s="223"/>
      <c r="E315" s="177">
        <v>-9.7445000000000004</v>
      </c>
      <c r="F315" s="178"/>
      <c r="G315" s="179"/>
      <c r="H315" s="180"/>
      <c r="I315" s="181"/>
      <c r="J315" s="180"/>
      <c r="K315" s="181"/>
      <c r="M315" s="176" t="s">
        <v>479</v>
      </c>
      <c r="O315" s="176"/>
      <c r="Q315" s="166"/>
    </row>
    <row r="316" spans="1:17" ht="22.5" x14ac:dyDescent="0.2">
      <c r="A316" s="174"/>
      <c r="B316" s="175"/>
      <c r="C316" s="222" t="s">
        <v>480</v>
      </c>
      <c r="D316" s="223"/>
      <c r="E316" s="177">
        <v>68.734999999999999</v>
      </c>
      <c r="F316" s="178"/>
      <c r="G316" s="179"/>
      <c r="H316" s="180"/>
      <c r="I316" s="181"/>
      <c r="J316" s="180"/>
      <c r="K316" s="181"/>
      <c r="M316" s="176" t="s">
        <v>480</v>
      </c>
      <c r="O316" s="176"/>
      <c r="Q316" s="166"/>
    </row>
    <row r="317" spans="1:17" x14ac:dyDescent="0.2">
      <c r="A317" s="174"/>
      <c r="B317" s="175"/>
      <c r="C317" s="222" t="s">
        <v>481</v>
      </c>
      <c r="D317" s="223"/>
      <c r="E317" s="177">
        <v>-2.78</v>
      </c>
      <c r="F317" s="178"/>
      <c r="G317" s="179"/>
      <c r="H317" s="180"/>
      <c r="I317" s="181"/>
      <c r="J317" s="180"/>
      <c r="K317" s="181"/>
      <c r="M317" s="176" t="s">
        <v>481</v>
      </c>
      <c r="O317" s="176"/>
      <c r="Q317" s="166"/>
    </row>
    <row r="318" spans="1:17" x14ac:dyDescent="0.2">
      <c r="A318" s="174"/>
      <c r="B318" s="175"/>
      <c r="C318" s="222" t="s">
        <v>482</v>
      </c>
      <c r="D318" s="223"/>
      <c r="E318" s="177">
        <v>30.25</v>
      </c>
      <c r="F318" s="178"/>
      <c r="G318" s="179"/>
      <c r="H318" s="180"/>
      <c r="I318" s="181"/>
      <c r="J318" s="180"/>
      <c r="K318" s="181"/>
      <c r="M318" s="176" t="s">
        <v>482</v>
      </c>
      <c r="O318" s="176"/>
      <c r="Q318" s="166"/>
    </row>
    <row r="319" spans="1:17" ht="22.5" x14ac:dyDescent="0.2">
      <c r="A319" s="174"/>
      <c r="B319" s="175"/>
      <c r="C319" s="222" t="s">
        <v>483</v>
      </c>
      <c r="D319" s="223"/>
      <c r="E319" s="177">
        <v>69.224999999999994</v>
      </c>
      <c r="F319" s="178"/>
      <c r="G319" s="179"/>
      <c r="H319" s="180"/>
      <c r="I319" s="181"/>
      <c r="J319" s="180"/>
      <c r="K319" s="181"/>
      <c r="M319" s="176" t="s">
        <v>483</v>
      </c>
      <c r="O319" s="176"/>
      <c r="Q319" s="166"/>
    </row>
    <row r="320" spans="1:17" ht="22.5" x14ac:dyDescent="0.2">
      <c r="A320" s="174"/>
      <c r="B320" s="175"/>
      <c r="C320" s="222" t="s">
        <v>484</v>
      </c>
      <c r="D320" s="223"/>
      <c r="E320" s="177">
        <v>-2.4769999999999999</v>
      </c>
      <c r="F320" s="178"/>
      <c r="G320" s="179"/>
      <c r="H320" s="180"/>
      <c r="I320" s="181"/>
      <c r="J320" s="180"/>
      <c r="K320" s="181"/>
      <c r="M320" s="176" t="s">
        <v>484</v>
      </c>
      <c r="O320" s="176"/>
      <c r="Q320" s="166"/>
    </row>
    <row r="321" spans="1:82" ht="22.5" x14ac:dyDescent="0.2">
      <c r="A321" s="174"/>
      <c r="B321" s="175"/>
      <c r="C321" s="222" t="s">
        <v>485</v>
      </c>
      <c r="D321" s="223"/>
      <c r="E321" s="177">
        <v>68.718000000000004</v>
      </c>
      <c r="F321" s="178"/>
      <c r="G321" s="179"/>
      <c r="H321" s="180"/>
      <c r="I321" s="181"/>
      <c r="J321" s="180"/>
      <c r="K321" s="181"/>
      <c r="M321" s="176" t="s">
        <v>485</v>
      </c>
      <c r="O321" s="176"/>
      <c r="Q321" s="166"/>
    </row>
    <row r="322" spans="1:82" x14ac:dyDescent="0.2">
      <c r="A322" s="174"/>
      <c r="B322" s="175"/>
      <c r="C322" s="222" t="s">
        <v>486</v>
      </c>
      <c r="D322" s="223"/>
      <c r="E322" s="177">
        <v>-5.78</v>
      </c>
      <c r="F322" s="178"/>
      <c r="G322" s="179"/>
      <c r="H322" s="180"/>
      <c r="I322" s="181"/>
      <c r="J322" s="180"/>
      <c r="K322" s="181"/>
      <c r="M322" s="176" t="s">
        <v>486</v>
      </c>
      <c r="O322" s="176"/>
      <c r="Q322" s="166"/>
    </row>
    <row r="323" spans="1:82" x14ac:dyDescent="0.2">
      <c r="A323" s="174"/>
      <c r="B323" s="175"/>
      <c r="C323" s="222" t="s">
        <v>487</v>
      </c>
      <c r="D323" s="223"/>
      <c r="E323" s="177">
        <v>27.015000000000001</v>
      </c>
      <c r="F323" s="178"/>
      <c r="G323" s="179"/>
      <c r="H323" s="180"/>
      <c r="I323" s="181"/>
      <c r="J323" s="180"/>
      <c r="K323" s="181"/>
      <c r="M323" s="176" t="s">
        <v>487</v>
      </c>
      <c r="O323" s="176"/>
      <c r="Q323" s="166"/>
    </row>
    <row r="324" spans="1:82" x14ac:dyDescent="0.2">
      <c r="A324" s="167">
        <v>84</v>
      </c>
      <c r="B324" s="168" t="s">
        <v>488</v>
      </c>
      <c r="C324" s="169" t="s">
        <v>489</v>
      </c>
      <c r="D324" s="170" t="s">
        <v>88</v>
      </c>
      <c r="E324" s="171">
        <v>66.47</v>
      </c>
      <c r="F324" s="171">
        <v>0</v>
      </c>
      <c r="G324" s="172">
        <f>E324*F324</f>
        <v>0</v>
      </c>
      <c r="H324" s="173">
        <v>4.0000000000000003E-5</v>
      </c>
      <c r="I324" s="173">
        <f>E324*H324</f>
        <v>2.6588000000000002E-3</v>
      </c>
      <c r="J324" s="173">
        <v>0</v>
      </c>
      <c r="K324" s="173">
        <f>E324*J324</f>
        <v>0</v>
      </c>
      <c r="Q324" s="166">
        <v>2</v>
      </c>
      <c r="AA324" s="143">
        <v>1</v>
      </c>
      <c r="AB324" s="143">
        <v>1</v>
      </c>
      <c r="AC324" s="143">
        <v>1</v>
      </c>
      <c r="BB324" s="143">
        <v>1</v>
      </c>
      <c r="BC324" s="143">
        <f>IF(BB324=1,G324,0)</f>
        <v>0</v>
      </c>
      <c r="BD324" s="143">
        <f>IF(BB324=2,G324,0)</f>
        <v>0</v>
      </c>
      <c r="BE324" s="143">
        <f>IF(BB324=3,G324,0)</f>
        <v>0</v>
      </c>
      <c r="BF324" s="143">
        <f>IF(BB324=4,G324,0)</f>
        <v>0</v>
      </c>
      <c r="BG324" s="143">
        <f>IF(BB324=5,G324,0)</f>
        <v>0</v>
      </c>
      <c r="CA324" s="143">
        <v>1</v>
      </c>
      <c r="CB324" s="143">
        <v>1</v>
      </c>
      <c r="CC324" s="166"/>
      <c r="CD324" s="166"/>
    </row>
    <row r="325" spans="1:82" ht="22.5" x14ac:dyDescent="0.2">
      <c r="A325" s="167">
        <v>85</v>
      </c>
      <c r="B325" s="168" t="s">
        <v>490</v>
      </c>
      <c r="C325" s="169" t="s">
        <v>491</v>
      </c>
      <c r="D325" s="170" t="s">
        <v>162</v>
      </c>
      <c r="E325" s="171">
        <v>226.12</v>
      </c>
      <c r="F325" s="171">
        <v>0</v>
      </c>
      <c r="G325" s="172">
        <f>E325*F325</f>
        <v>0</v>
      </c>
      <c r="H325" s="173">
        <v>1.4999999999999999E-4</v>
      </c>
      <c r="I325" s="173">
        <f>E325*H325</f>
        <v>3.3917999999999997E-2</v>
      </c>
      <c r="J325" s="173">
        <v>0</v>
      </c>
      <c r="K325" s="173">
        <f>E325*J325</f>
        <v>0</v>
      </c>
      <c r="Q325" s="166">
        <v>2</v>
      </c>
      <c r="AA325" s="143">
        <v>1</v>
      </c>
      <c r="AB325" s="143">
        <v>1</v>
      </c>
      <c r="AC325" s="143">
        <v>1</v>
      </c>
      <c r="BB325" s="143">
        <v>1</v>
      </c>
      <c r="BC325" s="143">
        <f>IF(BB325=1,G325,0)</f>
        <v>0</v>
      </c>
      <c r="BD325" s="143">
        <f>IF(BB325=2,G325,0)</f>
        <v>0</v>
      </c>
      <c r="BE325" s="143">
        <f>IF(BB325=3,G325,0)</f>
        <v>0</v>
      </c>
      <c r="BF325" s="143">
        <f>IF(BB325=4,G325,0)</f>
        <v>0</v>
      </c>
      <c r="BG325" s="143">
        <f>IF(BB325=5,G325,0)</f>
        <v>0</v>
      </c>
      <c r="CA325" s="143">
        <v>1</v>
      </c>
      <c r="CB325" s="143">
        <v>1</v>
      </c>
      <c r="CC325" s="166"/>
      <c r="CD325" s="166"/>
    </row>
    <row r="326" spans="1:82" x14ac:dyDescent="0.2">
      <c r="A326" s="174"/>
      <c r="B326" s="175"/>
      <c r="C326" s="222" t="s">
        <v>492</v>
      </c>
      <c r="D326" s="223"/>
      <c r="E326" s="177">
        <v>1.76</v>
      </c>
      <c r="F326" s="178"/>
      <c r="G326" s="179"/>
      <c r="H326" s="180"/>
      <c r="I326" s="181"/>
      <c r="J326" s="180"/>
      <c r="K326" s="181"/>
      <c r="M326" s="176" t="s">
        <v>492</v>
      </c>
      <c r="O326" s="176"/>
      <c r="Q326" s="166"/>
    </row>
    <row r="327" spans="1:82" x14ac:dyDescent="0.2">
      <c r="A327" s="174"/>
      <c r="B327" s="175"/>
      <c r="C327" s="222" t="s">
        <v>493</v>
      </c>
      <c r="D327" s="223"/>
      <c r="E327" s="177">
        <v>6</v>
      </c>
      <c r="F327" s="178"/>
      <c r="G327" s="179"/>
      <c r="H327" s="180"/>
      <c r="I327" s="181"/>
      <c r="J327" s="180"/>
      <c r="K327" s="181"/>
      <c r="M327" s="176" t="s">
        <v>493</v>
      </c>
      <c r="O327" s="176"/>
      <c r="Q327" s="166"/>
    </row>
    <row r="328" spans="1:82" x14ac:dyDescent="0.2">
      <c r="A328" s="174"/>
      <c r="B328" s="175"/>
      <c r="C328" s="222" t="s">
        <v>494</v>
      </c>
      <c r="D328" s="223"/>
      <c r="E328" s="177">
        <v>3.8</v>
      </c>
      <c r="F328" s="178"/>
      <c r="G328" s="179"/>
      <c r="H328" s="180"/>
      <c r="I328" s="181"/>
      <c r="J328" s="180"/>
      <c r="K328" s="181"/>
      <c r="M328" s="176" t="s">
        <v>494</v>
      </c>
      <c r="O328" s="176"/>
      <c r="Q328" s="166"/>
    </row>
    <row r="329" spans="1:82" x14ac:dyDescent="0.2">
      <c r="A329" s="174"/>
      <c r="B329" s="175"/>
      <c r="C329" s="222" t="s">
        <v>495</v>
      </c>
      <c r="D329" s="223"/>
      <c r="E329" s="177">
        <v>6.6</v>
      </c>
      <c r="F329" s="178"/>
      <c r="G329" s="179"/>
      <c r="H329" s="180"/>
      <c r="I329" s="181"/>
      <c r="J329" s="180"/>
      <c r="K329" s="181"/>
      <c r="M329" s="176" t="s">
        <v>495</v>
      </c>
      <c r="O329" s="176"/>
      <c r="Q329" s="166"/>
    </row>
    <row r="330" spans="1:82" x14ac:dyDescent="0.2">
      <c r="A330" s="174"/>
      <c r="B330" s="175"/>
      <c r="C330" s="222" t="s">
        <v>496</v>
      </c>
      <c r="D330" s="223"/>
      <c r="E330" s="177">
        <v>5.72</v>
      </c>
      <c r="F330" s="178"/>
      <c r="G330" s="179"/>
      <c r="H330" s="180"/>
      <c r="I330" s="181"/>
      <c r="J330" s="180"/>
      <c r="K330" s="181"/>
      <c r="M330" s="176" t="s">
        <v>496</v>
      </c>
      <c r="O330" s="176"/>
      <c r="Q330" s="166"/>
    </row>
    <row r="331" spans="1:82" x14ac:dyDescent="0.2">
      <c r="A331" s="174"/>
      <c r="B331" s="175"/>
      <c r="C331" s="222" t="s">
        <v>497</v>
      </c>
      <c r="D331" s="223"/>
      <c r="E331" s="177">
        <v>2.64</v>
      </c>
      <c r="F331" s="178"/>
      <c r="G331" s="179"/>
      <c r="H331" s="180"/>
      <c r="I331" s="181"/>
      <c r="J331" s="180"/>
      <c r="K331" s="181"/>
      <c r="M331" s="176" t="s">
        <v>497</v>
      </c>
      <c r="O331" s="176"/>
      <c r="Q331" s="166"/>
    </row>
    <row r="332" spans="1:82" x14ac:dyDescent="0.2">
      <c r="A332" s="174"/>
      <c r="B332" s="175"/>
      <c r="C332" s="222" t="s">
        <v>498</v>
      </c>
      <c r="D332" s="223"/>
      <c r="E332" s="177">
        <v>3.34</v>
      </c>
      <c r="F332" s="178"/>
      <c r="G332" s="179"/>
      <c r="H332" s="180"/>
      <c r="I332" s="181"/>
      <c r="J332" s="180"/>
      <c r="K332" s="181"/>
      <c r="M332" s="176" t="s">
        <v>498</v>
      </c>
      <c r="O332" s="176"/>
      <c r="Q332" s="166"/>
    </row>
    <row r="333" spans="1:82" x14ac:dyDescent="0.2">
      <c r="A333" s="174"/>
      <c r="B333" s="175"/>
      <c r="C333" s="222" t="s">
        <v>499</v>
      </c>
      <c r="D333" s="223"/>
      <c r="E333" s="177">
        <v>8.08</v>
      </c>
      <c r="F333" s="178"/>
      <c r="G333" s="179"/>
      <c r="H333" s="180"/>
      <c r="I333" s="181"/>
      <c r="J333" s="180"/>
      <c r="K333" s="181"/>
      <c r="M333" s="176" t="s">
        <v>499</v>
      </c>
      <c r="O333" s="176"/>
      <c r="Q333" s="166"/>
    </row>
    <row r="334" spans="1:82" x14ac:dyDescent="0.2">
      <c r="A334" s="174"/>
      <c r="B334" s="175"/>
      <c r="C334" s="222" t="s">
        <v>500</v>
      </c>
      <c r="D334" s="223"/>
      <c r="E334" s="177">
        <v>6.92</v>
      </c>
      <c r="F334" s="178"/>
      <c r="G334" s="179"/>
      <c r="H334" s="180"/>
      <c r="I334" s="181"/>
      <c r="J334" s="180"/>
      <c r="K334" s="181"/>
      <c r="M334" s="176" t="s">
        <v>500</v>
      </c>
      <c r="O334" s="176"/>
      <c r="Q334" s="166"/>
    </row>
    <row r="335" spans="1:82" x14ac:dyDescent="0.2">
      <c r="A335" s="174"/>
      <c r="B335" s="175"/>
      <c r="C335" s="222" t="s">
        <v>501</v>
      </c>
      <c r="D335" s="223"/>
      <c r="E335" s="177">
        <v>9.08</v>
      </c>
      <c r="F335" s="178"/>
      <c r="G335" s="179"/>
      <c r="H335" s="180"/>
      <c r="I335" s="181"/>
      <c r="J335" s="180"/>
      <c r="K335" s="181"/>
      <c r="M335" s="176" t="s">
        <v>501</v>
      </c>
      <c r="O335" s="176"/>
      <c r="Q335" s="166"/>
    </row>
    <row r="336" spans="1:82" x14ac:dyDescent="0.2">
      <c r="A336" s="174"/>
      <c r="B336" s="175"/>
      <c r="C336" s="222" t="s">
        <v>502</v>
      </c>
      <c r="D336" s="223"/>
      <c r="E336" s="177">
        <v>15.12</v>
      </c>
      <c r="F336" s="178"/>
      <c r="G336" s="179"/>
      <c r="H336" s="180"/>
      <c r="I336" s="181"/>
      <c r="J336" s="180"/>
      <c r="K336" s="181"/>
      <c r="M336" s="176" t="s">
        <v>502</v>
      </c>
      <c r="O336" s="176"/>
      <c r="Q336" s="166"/>
    </row>
    <row r="337" spans="1:82" x14ac:dyDescent="0.2">
      <c r="A337" s="174"/>
      <c r="B337" s="175"/>
      <c r="C337" s="222" t="s">
        <v>503</v>
      </c>
      <c r="D337" s="223"/>
      <c r="E337" s="177">
        <v>95.4</v>
      </c>
      <c r="F337" s="178"/>
      <c r="G337" s="179"/>
      <c r="H337" s="180"/>
      <c r="I337" s="181"/>
      <c r="J337" s="180"/>
      <c r="K337" s="181"/>
      <c r="M337" s="176" t="s">
        <v>503</v>
      </c>
      <c r="O337" s="176"/>
      <c r="Q337" s="166"/>
    </row>
    <row r="338" spans="1:82" x14ac:dyDescent="0.2">
      <c r="A338" s="174"/>
      <c r="B338" s="175"/>
      <c r="C338" s="222" t="s">
        <v>504</v>
      </c>
      <c r="D338" s="223"/>
      <c r="E338" s="177">
        <v>10.72</v>
      </c>
      <c r="F338" s="178"/>
      <c r="G338" s="179"/>
      <c r="H338" s="180"/>
      <c r="I338" s="181"/>
      <c r="J338" s="180"/>
      <c r="K338" s="181"/>
      <c r="M338" s="176" t="s">
        <v>504</v>
      </c>
      <c r="O338" s="176"/>
      <c r="Q338" s="166"/>
    </row>
    <row r="339" spans="1:82" x14ac:dyDescent="0.2">
      <c r="A339" s="174"/>
      <c r="B339" s="175"/>
      <c r="C339" s="222" t="s">
        <v>505</v>
      </c>
      <c r="D339" s="223"/>
      <c r="E339" s="177">
        <v>19.8</v>
      </c>
      <c r="F339" s="178"/>
      <c r="G339" s="179"/>
      <c r="H339" s="180"/>
      <c r="I339" s="181"/>
      <c r="J339" s="180"/>
      <c r="K339" s="181"/>
      <c r="M339" s="176" t="s">
        <v>505</v>
      </c>
      <c r="O339" s="176"/>
      <c r="Q339" s="166"/>
    </row>
    <row r="340" spans="1:82" x14ac:dyDescent="0.2">
      <c r="A340" s="174"/>
      <c r="B340" s="175"/>
      <c r="C340" s="222" t="s">
        <v>506</v>
      </c>
      <c r="D340" s="223"/>
      <c r="E340" s="177">
        <v>7.1</v>
      </c>
      <c r="F340" s="178"/>
      <c r="G340" s="179"/>
      <c r="H340" s="180"/>
      <c r="I340" s="181"/>
      <c r="J340" s="180"/>
      <c r="K340" s="181"/>
      <c r="M340" s="176" t="s">
        <v>506</v>
      </c>
      <c r="O340" s="176"/>
      <c r="Q340" s="166"/>
    </row>
    <row r="341" spans="1:82" x14ac:dyDescent="0.2">
      <c r="A341" s="174"/>
      <c r="B341" s="175"/>
      <c r="C341" s="222" t="s">
        <v>507</v>
      </c>
      <c r="D341" s="223"/>
      <c r="E341" s="177">
        <v>11.96</v>
      </c>
      <c r="F341" s="178"/>
      <c r="G341" s="179"/>
      <c r="H341" s="180"/>
      <c r="I341" s="181"/>
      <c r="J341" s="180"/>
      <c r="K341" s="181"/>
      <c r="M341" s="176" t="s">
        <v>507</v>
      </c>
      <c r="O341" s="176"/>
      <c r="Q341" s="166"/>
    </row>
    <row r="342" spans="1:82" x14ac:dyDescent="0.2">
      <c r="A342" s="174"/>
      <c r="B342" s="175"/>
      <c r="C342" s="222" t="s">
        <v>508</v>
      </c>
      <c r="D342" s="223"/>
      <c r="E342" s="177">
        <v>6.04</v>
      </c>
      <c r="F342" s="178"/>
      <c r="G342" s="179"/>
      <c r="H342" s="180"/>
      <c r="I342" s="181"/>
      <c r="J342" s="180"/>
      <c r="K342" s="181"/>
      <c r="M342" s="176" t="s">
        <v>508</v>
      </c>
      <c r="O342" s="176"/>
      <c r="Q342" s="166"/>
    </row>
    <row r="343" spans="1:82" x14ac:dyDescent="0.2">
      <c r="A343" s="174"/>
      <c r="B343" s="175"/>
      <c r="C343" s="222" t="s">
        <v>509</v>
      </c>
      <c r="D343" s="223"/>
      <c r="E343" s="177">
        <v>6.04</v>
      </c>
      <c r="F343" s="178"/>
      <c r="G343" s="179"/>
      <c r="H343" s="180"/>
      <c r="I343" s="181"/>
      <c r="J343" s="180"/>
      <c r="K343" s="181"/>
      <c r="M343" s="176" t="s">
        <v>509</v>
      </c>
      <c r="O343" s="176"/>
      <c r="Q343" s="166"/>
    </row>
    <row r="344" spans="1:82" ht="22.5" x14ac:dyDescent="0.2">
      <c r="A344" s="167">
        <v>86</v>
      </c>
      <c r="B344" s="168" t="s">
        <v>510</v>
      </c>
      <c r="C344" s="169" t="s">
        <v>511</v>
      </c>
      <c r="D344" s="170" t="s">
        <v>88</v>
      </c>
      <c r="E344" s="171">
        <v>70.673000000000002</v>
      </c>
      <c r="F344" s="171">
        <v>0</v>
      </c>
      <c r="G344" s="172">
        <f>E344*F344</f>
        <v>0</v>
      </c>
      <c r="H344" s="173">
        <v>1.553E-2</v>
      </c>
      <c r="I344" s="173">
        <f>E344*H344</f>
        <v>1.09755169</v>
      </c>
      <c r="J344" s="173">
        <v>0</v>
      </c>
      <c r="K344" s="173">
        <f>E344*J344</f>
        <v>0</v>
      </c>
      <c r="Q344" s="166">
        <v>2</v>
      </c>
      <c r="AA344" s="143">
        <v>1</v>
      </c>
      <c r="AB344" s="143">
        <v>1</v>
      </c>
      <c r="AC344" s="143">
        <v>1</v>
      </c>
      <c r="BB344" s="143">
        <v>1</v>
      </c>
      <c r="BC344" s="143">
        <f>IF(BB344=1,G344,0)</f>
        <v>0</v>
      </c>
      <c r="BD344" s="143">
        <f>IF(BB344=2,G344,0)</f>
        <v>0</v>
      </c>
      <c r="BE344" s="143">
        <f>IF(BB344=3,G344,0)</f>
        <v>0</v>
      </c>
      <c r="BF344" s="143">
        <f>IF(BB344=4,G344,0)</f>
        <v>0</v>
      </c>
      <c r="BG344" s="143">
        <f>IF(BB344=5,G344,0)</f>
        <v>0</v>
      </c>
      <c r="CA344" s="143">
        <v>1</v>
      </c>
      <c r="CB344" s="143">
        <v>1</v>
      </c>
      <c r="CC344" s="166"/>
      <c r="CD344" s="166"/>
    </row>
    <row r="345" spans="1:82" ht="33.75" x14ac:dyDescent="0.2">
      <c r="A345" s="174"/>
      <c r="B345" s="175"/>
      <c r="C345" s="222" t="s">
        <v>512</v>
      </c>
      <c r="D345" s="223"/>
      <c r="E345" s="177">
        <v>68.033000000000001</v>
      </c>
      <c r="F345" s="178"/>
      <c r="G345" s="179"/>
      <c r="H345" s="180"/>
      <c r="I345" s="181"/>
      <c r="J345" s="180"/>
      <c r="K345" s="181"/>
      <c r="M345" s="176" t="s">
        <v>512</v>
      </c>
      <c r="O345" s="176"/>
      <c r="Q345" s="166"/>
    </row>
    <row r="346" spans="1:82" x14ac:dyDescent="0.2">
      <c r="A346" s="174"/>
      <c r="B346" s="175"/>
      <c r="C346" s="222" t="s">
        <v>513</v>
      </c>
      <c r="D346" s="223"/>
      <c r="E346" s="177">
        <v>2.64</v>
      </c>
      <c r="F346" s="178"/>
      <c r="G346" s="179"/>
      <c r="H346" s="180"/>
      <c r="I346" s="181"/>
      <c r="J346" s="180"/>
      <c r="K346" s="181"/>
      <c r="M346" s="176" t="s">
        <v>513</v>
      </c>
      <c r="O346" s="176"/>
      <c r="Q346" s="166"/>
    </row>
    <row r="347" spans="1:82" ht="22.5" x14ac:dyDescent="0.2">
      <c r="A347" s="167">
        <v>87</v>
      </c>
      <c r="B347" s="168" t="s">
        <v>514</v>
      </c>
      <c r="C347" s="169" t="s">
        <v>515</v>
      </c>
      <c r="D347" s="170" t="s">
        <v>88</v>
      </c>
      <c r="E347" s="171">
        <v>348.56099999999998</v>
      </c>
      <c r="F347" s="171">
        <v>0</v>
      </c>
      <c r="G347" s="172">
        <f>E347*F347</f>
        <v>0</v>
      </c>
      <c r="H347" s="173">
        <v>1.423E-2</v>
      </c>
      <c r="I347" s="173">
        <f>E347*H347</f>
        <v>4.9600230299999994</v>
      </c>
      <c r="J347" s="173">
        <v>0</v>
      </c>
      <c r="K347" s="173">
        <f>E347*J347</f>
        <v>0</v>
      </c>
      <c r="Q347" s="166">
        <v>2</v>
      </c>
      <c r="AA347" s="143">
        <v>1</v>
      </c>
      <c r="AB347" s="143">
        <v>1</v>
      </c>
      <c r="AC347" s="143">
        <v>1</v>
      </c>
      <c r="BB347" s="143">
        <v>1</v>
      </c>
      <c r="BC347" s="143">
        <f>IF(BB347=1,G347,0)</f>
        <v>0</v>
      </c>
      <c r="BD347" s="143">
        <f>IF(BB347=2,G347,0)</f>
        <v>0</v>
      </c>
      <c r="BE347" s="143">
        <f>IF(BB347=3,G347,0)</f>
        <v>0</v>
      </c>
      <c r="BF347" s="143">
        <f>IF(BB347=4,G347,0)</f>
        <v>0</v>
      </c>
      <c r="BG347" s="143">
        <f>IF(BB347=5,G347,0)</f>
        <v>0</v>
      </c>
      <c r="CA347" s="143">
        <v>1</v>
      </c>
      <c r="CB347" s="143">
        <v>1</v>
      </c>
      <c r="CC347" s="166"/>
      <c r="CD347" s="166"/>
    </row>
    <row r="348" spans="1:82" ht="22.5" x14ac:dyDescent="0.2">
      <c r="A348" s="174"/>
      <c r="B348" s="175"/>
      <c r="C348" s="222" t="s">
        <v>516</v>
      </c>
      <c r="D348" s="223"/>
      <c r="E348" s="177">
        <v>81.611199999999997</v>
      </c>
      <c r="F348" s="178"/>
      <c r="G348" s="179"/>
      <c r="H348" s="180"/>
      <c r="I348" s="181"/>
      <c r="J348" s="180"/>
      <c r="K348" s="181"/>
      <c r="M348" s="176" t="s">
        <v>516</v>
      </c>
      <c r="O348" s="176"/>
      <c r="Q348" s="166"/>
    </row>
    <row r="349" spans="1:82" ht="22.5" x14ac:dyDescent="0.2">
      <c r="A349" s="174"/>
      <c r="B349" s="175"/>
      <c r="C349" s="222" t="s">
        <v>517</v>
      </c>
      <c r="D349" s="223"/>
      <c r="E349" s="177">
        <v>95.309200000000004</v>
      </c>
      <c r="F349" s="178"/>
      <c r="G349" s="179"/>
      <c r="H349" s="180"/>
      <c r="I349" s="181"/>
      <c r="J349" s="180"/>
      <c r="K349" s="181"/>
      <c r="M349" s="176" t="s">
        <v>517</v>
      </c>
      <c r="O349" s="176"/>
      <c r="Q349" s="166"/>
    </row>
    <row r="350" spans="1:82" x14ac:dyDescent="0.2">
      <c r="A350" s="174"/>
      <c r="B350" s="175"/>
      <c r="C350" s="222" t="s">
        <v>518</v>
      </c>
      <c r="D350" s="223"/>
      <c r="E350" s="177">
        <v>78.384</v>
      </c>
      <c r="F350" s="178"/>
      <c r="G350" s="179"/>
      <c r="H350" s="180"/>
      <c r="I350" s="181"/>
      <c r="J350" s="180"/>
      <c r="K350" s="181"/>
      <c r="M350" s="176" t="s">
        <v>518</v>
      </c>
      <c r="O350" s="176"/>
      <c r="Q350" s="166"/>
    </row>
    <row r="351" spans="1:82" ht="22.5" x14ac:dyDescent="0.2">
      <c r="A351" s="174"/>
      <c r="B351" s="175"/>
      <c r="C351" s="222" t="s">
        <v>519</v>
      </c>
      <c r="D351" s="223"/>
      <c r="E351" s="177">
        <v>93.256600000000006</v>
      </c>
      <c r="F351" s="178"/>
      <c r="G351" s="179"/>
      <c r="H351" s="180"/>
      <c r="I351" s="181"/>
      <c r="J351" s="180"/>
      <c r="K351" s="181"/>
      <c r="M351" s="176" t="s">
        <v>519</v>
      </c>
      <c r="O351" s="176"/>
      <c r="Q351" s="166"/>
    </row>
    <row r="352" spans="1:82" ht="22.5" x14ac:dyDescent="0.2">
      <c r="A352" s="167">
        <v>88</v>
      </c>
      <c r="B352" s="168" t="s">
        <v>520</v>
      </c>
      <c r="C352" s="169" t="s">
        <v>521</v>
      </c>
      <c r="D352" s="170" t="s">
        <v>88</v>
      </c>
      <c r="E352" s="171">
        <v>58.466000000000001</v>
      </c>
      <c r="F352" s="171">
        <v>0</v>
      </c>
      <c r="G352" s="172">
        <f>E352*F352</f>
        <v>0</v>
      </c>
      <c r="H352" s="173">
        <v>1.4880000000000001E-2</v>
      </c>
      <c r="I352" s="173">
        <f>E352*H352</f>
        <v>0.86997408000000009</v>
      </c>
      <c r="J352" s="173">
        <v>0</v>
      </c>
      <c r="K352" s="173">
        <f>E352*J352</f>
        <v>0</v>
      </c>
      <c r="Q352" s="166">
        <v>2</v>
      </c>
      <c r="AA352" s="143">
        <v>1</v>
      </c>
      <c r="AB352" s="143">
        <v>1</v>
      </c>
      <c r="AC352" s="143">
        <v>1</v>
      </c>
      <c r="BB352" s="143">
        <v>1</v>
      </c>
      <c r="BC352" s="143">
        <f>IF(BB352=1,G352,0)</f>
        <v>0</v>
      </c>
      <c r="BD352" s="143">
        <f>IF(BB352=2,G352,0)</f>
        <v>0</v>
      </c>
      <c r="BE352" s="143">
        <f>IF(BB352=3,G352,0)</f>
        <v>0</v>
      </c>
      <c r="BF352" s="143">
        <f>IF(BB352=4,G352,0)</f>
        <v>0</v>
      </c>
      <c r="BG352" s="143">
        <f>IF(BB352=5,G352,0)</f>
        <v>0</v>
      </c>
      <c r="CA352" s="143">
        <v>1</v>
      </c>
      <c r="CB352" s="143">
        <v>1</v>
      </c>
      <c r="CC352" s="166"/>
      <c r="CD352" s="166"/>
    </row>
    <row r="353" spans="1:82" ht="22.5" x14ac:dyDescent="0.2">
      <c r="A353" s="174"/>
      <c r="B353" s="175"/>
      <c r="C353" s="222" t="s">
        <v>522</v>
      </c>
      <c r="D353" s="223"/>
      <c r="E353" s="177">
        <v>75.221000000000004</v>
      </c>
      <c r="F353" s="178"/>
      <c r="G353" s="179"/>
      <c r="H353" s="180"/>
      <c r="I353" s="181"/>
      <c r="J353" s="180"/>
      <c r="K353" s="181"/>
      <c r="M353" s="176" t="s">
        <v>522</v>
      </c>
      <c r="O353" s="176"/>
      <c r="Q353" s="166"/>
    </row>
    <row r="354" spans="1:82" x14ac:dyDescent="0.2">
      <c r="A354" s="174"/>
      <c r="B354" s="175"/>
      <c r="C354" s="222" t="s">
        <v>523</v>
      </c>
      <c r="D354" s="223"/>
      <c r="E354" s="177">
        <v>-16.754999999999999</v>
      </c>
      <c r="F354" s="178"/>
      <c r="G354" s="179"/>
      <c r="H354" s="180"/>
      <c r="I354" s="181"/>
      <c r="J354" s="180"/>
      <c r="K354" s="181"/>
      <c r="M354" s="176" t="s">
        <v>523</v>
      </c>
      <c r="O354" s="176"/>
      <c r="Q354" s="166"/>
    </row>
    <row r="355" spans="1:82" ht="22.5" x14ac:dyDescent="0.2">
      <c r="A355" s="167">
        <v>89</v>
      </c>
      <c r="B355" s="168" t="s">
        <v>524</v>
      </c>
      <c r="C355" s="169" t="s">
        <v>525</v>
      </c>
      <c r="D355" s="170" t="s">
        <v>88</v>
      </c>
      <c r="E355" s="171">
        <v>10.52</v>
      </c>
      <c r="F355" s="171">
        <v>0</v>
      </c>
      <c r="G355" s="172">
        <f>E355*F355</f>
        <v>0</v>
      </c>
      <c r="H355" s="173">
        <v>1.503E-2</v>
      </c>
      <c r="I355" s="173">
        <f>E355*H355</f>
        <v>0.1581156</v>
      </c>
      <c r="J355" s="173">
        <v>0</v>
      </c>
      <c r="K355" s="173">
        <f>E355*J355</f>
        <v>0</v>
      </c>
      <c r="Q355" s="166">
        <v>2</v>
      </c>
      <c r="AA355" s="143">
        <v>1</v>
      </c>
      <c r="AB355" s="143">
        <v>1</v>
      </c>
      <c r="AC355" s="143">
        <v>1</v>
      </c>
      <c r="BB355" s="143">
        <v>1</v>
      </c>
      <c r="BC355" s="143">
        <f>IF(BB355=1,G355,0)</f>
        <v>0</v>
      </c>
      <c r="BD355" s="143">
        <f>IF(BB355=2,G355,0)</f>
        <v>0</v>
      </c>
      <c r="BE355" s="143">
        <f>IF(BB355=3,G355,0)</f>
        <v>0</v>
      </c>
      <c r="BF355" s="143">
        <f>IF(BB355=4,G355,0)</f>
        <v>0</v>
      </c>
      <c r="BG355" s="143">
        <f>IF(BB355=5,G355,0)</f>
        <v>0</v>
      </c>
      <c r="CA355" s="143">
        <v>1</v>
      </c>
      <c r="CB355" s="143">
        <v>1</v>
      </c>
      <c r="CC355" s="166"/>
      <c r="CD355" s="166"/>
    </row>
    <row r="356" spans="1:82" x14ac:dyDescent="0.2">
      <c r="A356" s="174"/>
      <c r="B356" s="175"/>
      <c r="C356" s="222" t="s">
        <v>526</v>
      </c>
      <c r="D356" s="223"/>
      <c r="E356" s="177">
        <v>10.52</v>
      </c>
      <c r="F356" s="178"/>
      <c r="G356" s="179"/>
      <c r="H356" s="180"/>
      <c r="I356" s="181"/>
      <c r="J356" s="180"/>
      <c r="K356" s="181"/>
      <c r="M356" s="176" t="s">
        <v>526</v>
      </c>
      <c r="O356" s="176"/>
      <c r="Q356" s="166"/>
    </row>
    <row r="357" spans="1:82" ht="22.5" x14ac:dyDescent="0.2">
      <c r="A357" s="167">
        <v>90</v>
      </c>
      <c r="B357" s="168" t="s">
        <v>527</v>
      </c>
      <c r="C357" s="169" t="s">
        <v>528</v>
      </c>
      <c r="D357" s="170" t="s">
        <v>88</v>
      </c>
      <c r="E357" s="171">
        <v>20.8125</v>
      </c>
      <c r="F357" s="171">
        <v>0</v>
      </c>
      <c r="G357" s="172">
        <f>E357*F357</f>
        <v>0</v>
      </c>
      <c r="H357" s="173">
        <v>1.358E-2</v>
      </c>
      <c r="I357" s="173">
        <f>E357*H357</f>
        <v>0.28263375000000002</v>
      </c>
      <c r="J357" s="173">
        <v>0</v>
      </c>
      <c r="K357" s="173">
        <f>E357*J357</f>
        <v>0</v>
      </c>
      <c r="Q357" s="166">
        <v>2</v>
      </c>
      <c r="AA357" s="143">
        <v>1</v>
      </c>
      <c r="AB357" s="143">
        <v>1</v>
      </c>
      <c r="AC357" s="143">
        <v>1</v>
      </c>
      <c r="BB357" s="143">
        <v>1</v>
      </c>
      <c r="BC357" s="143">
        <f>IF(BB357=1,G357,0)</f>
        <v>0</v>
      </c>
      <c r="BD357" s="143">
        <f>IF(BB357=2,G357,0)</f>
        <v>0</v>
      </c>
      <c r="BE357" s="143">
        <f>IF(BB357=3,G357,0)</f>
        <v>0</v>
      </c>
      <c r="BF357" s="143">
        <f>IF(BB357=4,G357,0)</f>
        <v>0</v>
      </c>
      <c r="BG357" s="143">
        <f>IF(BB357=5,G357,0)</f>
        <v>0</v>
      </c>
      <c r="CA357" s="143">
        <v>1</v>
      </c>
      <c r="CB357" s="143">
        <v>1</v>
      </c>
      <c r="CC357" s="166"/>
      <c r="CD357" s="166"/>
    </row>
    <row r="358" spans="1:82" x14ac:dyDescent="0.2">
      <c r="A358" s="174"/>
      <c r="B358" s="175"/>
      <c r="C358" s="222" t="s">
        <v>529</v>
      </c>
      <c r="D358" s="223"/>
      <c r="E358" s="177">
        <v>11.2925</v>
      </c>
      <c r="F358" s="178"/>
      <c r="G358" s="179"/>
      <c r="H358" s="180"/>
      <c r="I358" s="181"/>
      <c r="J358" s="180"/>
      <c r="K358" s="181"/>
      <c r="M358" s="176" t="s">
        <v>529</v>
      </c>
      <c r="O358" s="176"/>
      <c r="Q358" s="166"/>
    </row>
    <row r="359" spans="1:82" x14ac:dyDescent="0.2">
      <c r="A359" s="174"/>
      <c r="B359" s="175"/>
      <c r="C359" s="222" t="s">
        <v>530</v>
      </c>
      <c r="D359" s="223"/>
      <c r="E359" s="177">
        <v>9.52</v>
      </c>
      <c r="F359" s="178"/>
      <c r="G359" s="179"/>
      <c r="H359" s="180"/>
      <c r="I359" s="181"/>
      <c r="J359" s="180"/>
      <c r="K359" s="181"/>
      <c r="M359" s="176" t="s">
        <v>530</v>
      </c>
      <c r="O359" s="176"/>
      <c r="Q359" s="166"/>
    </row>
    <row r="360" spans="1:82" x14ac:dyDescent="0.2">
      <c r="A360" s="167">
        <v>91</v>
      </c>
      <c r="B360" s="168" t="s">
        <v>531</v>
      </c>
      <c r="C360" s="169" t="s">
        <v>532</v>
      </c>
      <c r="D360" s="170" t="s">
        <v>88</v>
      </c>
      <c r="E360" s="171">
        <v>83.554000000000002</v>
      </c>
      <c r="F360" s="171">
        <v>0</v>
      </c>
      <c r="G360" s="172">
        <f>E360*F360</f>
        <v>0</v>
      </c>
      <c r="H360" s="173">
        <v>8.0700000000000008E-3</v>
      </c>
      <c r="I360" s="173">
        <f>E360*H360</f>
        <v>0.67428078000000014</v>
      </c>
      <c r="J360" s="173">
        <v>0</v>
      </c>
      <c r="K360" s="173">
        <f>E360*J360</f>
        <v>0</v>
      </c>
      <c r="Q360" s="166">
        <v>2</v>
      </c>
      <c r="AA360" s="143">
        <v>1</v>
      </c>
      <c r="AB360" s="143">
        <v>1</v>
      </c>
      <c r="AC360" s="143">
        <v>1</v>
      </c>
      <c r="BB360" s="143">
        <v>1</v>
      </c>
      <c r="BC360" s="143">
        <f>IF(BB360=1,G360,0)</f>
        <v>0</v>
      </c>
      <c r="BD360" s="143">
        <f>IF(BB360=2,G360,0)</f>
        <v>0</v>
      </c>
      <c r="BE360" s="143">
        <f>IF(BB360=3,G360,0)</f>
        <v>0</v>
      </c>
      <c r="BF360" s="143">
        <f>IF(BB360=4,G360,0)</f>
        <v>0</v>
      </c>
      <c r="BG360" s="143">
        <f>IF(BB360=5,G360,0)</f>
        <v>0</v>
      </c>
      <c r="CA360" s="143">
        <v>1</v>
      </c>
      <c r="CB360" s="143">
        <v>1</v>
      </c>
      <c r="CC360" s="166"/>
      <c r="CD360" s="166"/>
    </row>
    <row r="361" spans="1:82" ht="22.5" x14ac:dyDescent="0.2">
      <c r="A361" s="174"/>
      <c r="B361" s="175"/>
      <c r="C361" s="222" t="s">
        <v>454</v>
      </c>
      <c r="D361" s="223"/>
      <c r="E361" s="177">
        <v>68.513999999999996</v>
      </c>
      <c r="F361" s="178"/>
      <c r="G361" s="179"/>
      <c r="H361" s="180"/>
      <c r="I361" s="181"/>
      <c r="J361" s="180"/>
      <c r="K361" s="181"/>
      <c r="M361" s="176" t="s">
        <v>454</v>
      </c>
      <c r="O361" s="176"/>
      <c r="Q361" s="166"/>
    </row>
    <row r="362" spans="1:82" x14ac:dyDescent="0.2">
      <c r="A362" s="174"/>
      <c r="B362" s="175"/>
      <c r="C362" s="222" t="s">
        <v>455</v>
      </c>
      <c r="D362" s="223"/>
      <c r="E362" s="177">
        <v>15.04</v>
      </c>
      <c r="F362" s="178"/>
      <c r="G362" s="179"/>
      <c r="H362" s="180"/>
      <c r="I362" s="181"/>
      <c r="J362" s="180"/>
      <c r="K362" s="181"/>
      <c r="M362" s="176" t="s">
        <v>455</v>
      </c>
      <c r="O362" s="176"/>
      <c r="Q362" s="166"/>
    </row>
    <row r="363" spans="1:82" ht="22.5" x14ac:dyDescent="0.2">
      <c r="A363" s="167">
        <v>92</v>
      </c>
      <c r="B363" s="168" t="s">
        <v>533</v>
      </c>
      <c r="C363" s="169" t="s">
        <v>534</v>
      </c>
      <c r="D363" s="170" t="s">
        <v>191</v>
      </c>
      <c r="E363" s="171">
        <v>33</v>
      </c>
      <c r="F363" s="171">
        <v>0</v>
      </c>
      <c r="G363" s="172">
        <f>E363*F363</f>
        <v>0</v>
      </c>
      <c r="H363" s="173">
        <v>0</v>
      </c>
      <c r="I363" s="173">
        <f>E363*H363</f>
        <v>0</v>
      </c>
      <c r="J363" s="173">
        <v>0</v>
      </c>
      <c r="K363" s="173">
        <f>E363*J363</f>
        <v>0</v>
      </c>
      <c r="Q363" s="166">
        <v>2</v>
      </c>
      <c r="AA363" s="143">
        <v>12</v>
      </c>
      <c r="AB363" s="143">
        <v>0</v>
      </c>
      <c r="AC363" s="143">
        <v>66</v>
      </c>
      <c r="BB363" s="143">
        <v>1</v>
      </c>
      <c r="BC363" s="143">
        <f>IF(BB363=1,G363,0)</f>
        <v>0</v>
      </c>
      <c r="BD363" s="143">
        <f>IF(BB363=2,G363,0)</f>
        <v>0</v>
      </c>
      <c r="BE363" s="143">
        <f>IF(BB363=3,G363,0)</f>
        <v>0</v>
      </c>
      <c r="BF363" s="143">
        <f>IF(BB363=4,G363,0)</f>
        <v>0</v>
      </c>
      <c r="BG363" s="143">
        <f>IF(BB363=5,G363,0)</f>
        <v>0</v>
      </c>
      <c r="CA363" s="143">
        <v>12</v>
      </c>
      <c r="CB363" s="143">
        <v>0</v>
      </c>
      <c r="CC363" s="166"/>
      <c r="CD363" s="166"/>
    </row>
    <row r="364" spans="1:82" x14ac:dyDescent="0.2">
      <c r="A364" s="174"/>
      <c r="B364" s="175"/>
      <c r="C364" s="222" t="s">
        <v>535</v>
      </c>
      <c r="D364" s="223"/>
      <c r="E364" s="177">
        <v>33</v>
      </c>
      <c r="F364" s="178"/>
      <c r="G364" s="179"/>
      <c r="H364" s="180"/>
      <c r="I364" s="181"/>
      <c r="J364" s="180"/>
      <c r="K364" s="181"/>
      <c r="M364" s="176">
        <v>33</v>
      </c>
      <c r="O364" s="176"/>
      <c r="Q364" s="166"/>
    </row>
    <row r="365" spans="1:82" x14ac:dyDescent="0.2">
      <c r="A365" s="182"/>
      <c r="B365" s="183" t="s">
        <v>79</v>
      </c>
      <c r="C365" s="184" t="str">
        <f>CONCATENATE(B273," ",C273)</f>
        <v>6 Úpravy povrchu, podlahy</v>
      </c>
      <c r="D365" s="185"/>
      <c r="E365" s="186"/>
      <c r="F365" s="187"/>
      <c r="G365" s="188">
        <f>SUM(G273:G364)</f>
        <v>0</v>
      </c>
      <c r="H365" s="189"/>
      <c r="I365" s="190">
        <f>SUM(I273:I364)</f>
        <v>83.951253152000021</v>
      </c>
      <c r="J365" s="189"/>
      <c r="K365" s="190">
        <f>SUM(K273:K364)</f>
        <v>0</v>
      </c>
      <c r="Q365" s="166">
        <v>4</v>
      </c>
      <c r="BC365" s="191">
        <f>SUM(BC273:BC364)</f>
        <v>0</v>
      </c>
      <c r="BD365" s="191">
        <f>SUM(BD273:BD364)</f>
        <v>0</v>
      </c>
      <c r="BE365" s="191">
        <f>SUM(BE273:BE364)</f>
        <v>0</v>
      </c>
      <c r="BF365" s="191">
        <f>SUM(BF273:BF364)</f>
        <v>0</v>
      </c>
      <c r="BG365" s="191">
        <f>SUM(BG273:BG364)</f>
        <v>0</v>
      </c>
    </row>
    <row r="366" spans="1:82" x14ac:dyDescent="0.2">
      <c r="A366" s="158" t="s">
        <v>76</v>
      </c>
      <c r="B366" s="159" t="s">
        <v>536</v>
      </c>
      <c r="C366" s="160" t="s">
        <v>537</v>
      </c>
      <c r="D366" s="161"/>
      <c r="E366" s="162"/>
      <c r="F366" s="162"/>
      <c r="G366" s="163"/>
      <c r="H366" s="164"/>
      <c r="I366" s="165"/>
      <c r="J366" s="164"/>
      <c r="K366" s="165"/>
      <c r="Q366" s="166">
        <v>1</v>
      </c>
    </row>
    <row r="367" spans="1:82" x14ac:dyDescent="0.2">
      <c r="A367" s="167">
        <v>93</v>
      </c>
      <c r="B367" s="168" t="s">
        <v>538</v>
      </c>
      <c r="C367" s="169" t="s">
        <v>539</v>
      </c>
      <c r="D367" s="170" t="s">
        <v>92</v>
      </c>
      <c r="E367" s="171">
        <v>13.176500000000001</v>
      </c>
      <c r="F367" s="171">
        <v>0</v>
      </c>
      <c r="G367" s="172">
        <f>E367*F367</f>
        <v>0</v>
      </c>
      <c r="H367" s="173">
        <v>1.8180000000000001</v>
      </c>
      <c r="I367" s="173">
        <f>E367*H367</f>
        <v>23.954877000000003</v>
      </c>
      <c r="J367" s="173">
        <v>0</v>
      </c>
      <c r="K367" s="173">
        <f>E367*J367</f>
        <v>0</v>
      </c>
      <c r="Q367" s="166">
        <v>2</v>
      </c>
      <c r="AA367" s="143">
        <v>1</v>
      </c>
      <c r="AB367" s="143">
        <v>1</v>
      </c>
      <c r="AC367" s="143">
        <v>1</v>
      </c>
      <c r="BB367" s="143">
        <v>1</v>
      </c>
      <c r="BC367" s="143">
        <f>IF(BB367=1,G367,0)</f>
        <v>0</v>
      </c>
      <c r="BD367" s="143">
        <f>IF(BB367=2,G367,0)</f>
        <v>0</v>
      </c>
      <c r="BE367" s="143">
        <f>IF(BB367=3,G367,0)</f>
        <v>0</v>
      </c>
      <c r="BF367" s="143">
        <f>IF(BB367=4,G367,0)</f>
        <v>0</v>
      </c>
      <c r="BG367" s="143">
        <f>IF(BB367=5,G367,0)</f>
        <v>0</v>
      </c>
      <c r="CA367" s="143">
        <v>1</v>
      </c>
      <c r="CB367" s="143">
        <v>1</v>
      </c>
      <c r="CC367" s="166"/>
      <c r="CD367" s="166"/>
    </row>
    <row r="368" spans="1:82" x14ac:dyDescent="0.2">
      <c r="A368" s="174"/>
      <c r="B368" s="175"/>
      <c r="C368" s="222" t="s">
        <v>540</v>
      </c>
      <c r="D368" s="223"/>
      <c r="E368" s="177">
        <v>7.8845000000000001</v>
      </c>
      <c r="F368" s="178"/>
      <c r="G368" s="179"/>
      <c r="H368" s="180"/>
      <c r="I368" s="181"/>
      <c r="J368" s="180"/>
      <c r="K368" s="181"/>
      <c r="M368" s="176" t="s">
        <v>540</v>
      </c>
      <c r="O368" s="176"/>
      <c r="Q368" s="166"/>
    </row>
    <row r="369" spans="1:82" x14ac:dyDescent="0.2">
      <c r="A369" s="174"/>
      <c r="B369" s="175"/>
      <c r="C369" s="222" t="s">
        <v>541</v>
      </c>
      <c r="D369" s="223"/>
      <c r="E369" s="177">
        <v>5.2919999999999998</v>
      </c>
      <c r="F369" s="178"/>
      <c r="G369" s="179"/>
      <c r="H369" s="180"/>
      <c r="I369" s="181"/>
      <c r="J369" s="180"/>
      <c r="K369" s="181"/>
      <c r="M369" s="176" t="s">
        <v>541</v>
      </c>
      <c r="O369" s="176"/>
      <c r="Q369" s="166"/>
    </row>
    <row r="370" spans="1:82" x14ac:dyDescent="0.2">
      <c r="A370" s="167">
        <v>94</v>
      </c>
      <c r="B370" s="168" t="s">
        <v>542</v>
      </c>
      <c r="C370" s="169" t="s">
        <v>543</v>
      </c>
      <c r="D370" s="170" t="s">
        <v>92</v>
      </c>
      <c r="E370" s="171">
        <v>6.4943999999999997</v>
      </c>
      <c r="F370" s="171">
        <v>0</v>
      </c>
      <c r="G370" s="172">
        <f>E370*F370</f>
        <v>0</v>
      </c>
      <c r="H370" s="173">
        <v>2.5249999999999999</v>
      </c>
      <c r="I370" s="173">
        <f>E370*H370</f>
        <v>16.39836</v>
      </c>
      <c r="J370" s="173">
        <v>0</v>
      </c>
      <c r="K370" s="173">
        <f>E370*J370</f>
        <v>0</v>
      </c>
      <c r="Q370" s="166">
        <v>2</v>
      </c>
      <c r="AA370" s="143">
        <v>1</v>
      </c>
      <c r="AB370" s="143">
        <v>1</v>
      </c>
      <c r="AC370" s="143">
        <v>1</v>
      </c>
      <c r="BB370" s="143">
        <v>1</v>
      </c>
      <c r="BC370" s="143">
        <f>IF(BB370=1,G370,0)</f>
        <v>0</v>
      </c>
      <c r="BD370" s="143">
        <f>IF(BB370=2,G370,0)</f>
        <v>0</v>
      </c>
      <c r="BE370" s="143">
        <f>IF(BB370=3,G370,0)</f>
        <v>0</v>
      </c>
      <c r="BF370" s="143">
        <f>IF(BB370=4,G370,0)</f>
        <v>0</v>
      </c>
      <c r="BG370" s="143">
        <f>IF(BB370=5,G370,0)</f>
        <v>0</v>
      </c>
      <c r="CA370" s="143">
        <v>1</v>
      </c>
      <c r="CB370" s="143">
        <v>1</v>
      </c>
      <c r="CC370" s="166"/>
      <c r="CD370" s="166"/>
    </row>
    <row r="371" spans="1:82" ht="22.5" x14ac:dyDescent="0.2">
      <c r="A371" s="174"/>
      <c r="B371" s="175"/>
      <c r="C371" s="222" t="s">
        <v>544</v>
      </c>
      <c r="D371" s="223"/>
      <c r="E371" s="177">
        <v>6.2960000000000003</v>
      </c>
      <c r="F371" s="178"/>
      <c r="G371" s="179"/>
      <c r="H371" s="180"/>
      <c r="I371" s="181"/>
      <c r="J371" s="180"/>
      <c r="K371" s="181"/>
      <c r="M371" s="176" t="s">
        <v>544</v>
      </c>
      <c r="O371" s="176"/>
      <c r="Q371" s="166"/>
    </row>
    <row r="372" spans="1:82" x14ac:dyDescent="0.2">
      <c r="A372" s="174"/>
      <c r="B372" s="175"/>
      <c r="C372" s="222" t="s">
        <v>545</v>
      </c>
      <c r="D372" s="223"/>
      <c r="E372" s="177">
        <v>0.19839999999999999</v>
      </c>
      <c r="F372" s="178"/>
      <c r="G372" s="179"/>
      <c r="H372" s="180"/>
      <c r="I372" s="181"/>
      <c r="J372" s="180"/>
      <c r="K372" s="181"/>
      <c r="M372" s="176" t="s">
        <v>545</v>
      </c>
      <c r="O372" s="176"/>
      <c r="Q372" s="166"/>
    </row>
    <row r="373" spans="1:82" x14ac:dyDescent="0.2">
      <c r="A373" s="167">
        <v>95</v>
      </c>
      <c r="B373" s="168" t="s">
        <v>546</v>
      </c>
      <c r="C373" s="169" t="s">
        <v>547</v>
      </c>
      <c r="D373" s="170" t="s">
        <v>92</v>
      </c>
      <c r="E373" s="171">
        <v>10.2235</v>
      </c>
      <c r="F373" s="171">
        <v>0</v>
      </c>
      <c r="G373" s="172">
        <f>E373*F373</f>
        <v>0</v>
      </c>
      <c r="H373" s="173">
        <v>0.42</v>
      </c>
      <c r="I373" s="173">
        <f>E373*H373</f>
        <v>4.2938700000000001</v>
      </c>
      <c r="J373" s="173">
        <v>0</v>
      </c>
      <c r="K373" s="173">
        <f>E373*J373</f>
        <v>0</v>
      </c>
      <c r="Q373" s="166">
        <v>2</v>
      </c>
      <c r="AA373" s="143">
        <v>1</v>
      </c>
      <c r="AB373" s="143">
        <v>1</v>
      </c>
      <c r="AC373" s="143">
        <v>1</v>
      </c>
      <c r="BB373" s="143">
        <v>1</v>
      </c>
      <c r="BC373" s="143">
        <f>IF(BB373=1,G373,0)</f>
        <v>0</v>
      </c>
      <c r="BD373" s="143">
        <f>IF(BB373=2,G373,0)</f>
        <v>0</v>
      </c>
      <c r="BE373" s="143">
        <f>IF(BB373=3,G373,0)</f>
        <v>0</v>
      </c>
      <c r="BF373" s="143">
        <f>IF(BB373=4,G373,0)</f>
        <v>0</v>
      </c>
      <c r="BG373" s="143">
        <f>IF(BB373=5,G373,0)</f>
        <v>0</v>
      </c>
      <c r="CA373" s="143">
        <v>1</v>
      </c>
      <c r="CB373" s="143">
        <v>1</v>
      </c>
      <c r="CC373" s="166"/>
      <c r="CD373" s="166"/>
    </row>
    <row r="374" spans="1:82" x14ac:dyDescent="0.2">
      <c r="A374" s="174"/>
      <c r="B374" s="175"/>
      <c r="C374" s="222" t="s">
        <v>548</v>
      </c>
      <c r="D374" s="223"/>
      <c r="E374" s="177">
        <v>10.2235</v>
      </c>
      <c r="F374" s="178"/>
      <c r="G374" s="179"/>
      <c r="H374" s="180"/>
      <c r="I374" s="181"/>
      <c r="J374" s="180"/>
      <c r="K374" s="181"/>
      <c r="M374" s="176" t="s">
        <v>548</v>
      </c>
      <c r="O374" s="176"/>
      <c r="Q374" s="166"/>
    </row>
    <row r="375" spans="1:82" ht="22.5" x14ac:dyDescent="0.2">
      <c r="A375" s="167">
        <v>96</v>
      </c>
      <c r="B375" s="168" t="s">
        <v>549</v>
      </c>
      <c r="C375" s="169" t="s">
        <v>550</v>
      </c>
      <c r="D375" s="170" t="s">
        <v>88</v>
      </c>
      <c r="E375" s="171">
        <v>88.9</v>
      </c>
      <c r="F375" s="171">
        <v>0</v>
      </c>
      <c r="G375" s="172">
        <f>E375*F375</f>
        <v>0</v>
      </c>
      <c r="H375" s="173">
        <v>4.0210000000000003E-2</v>
      </c>
      <c r="I375" s="173">
        <f>E375*H375</f>
        <v>3.5746690000000005</v>
      </c>
      <c r="J375" s="173">
        <v>0</v>
      </c>
      <c r="K375" s="173">
        <f>E375*J375</f>
        <v>0</v>
      </c>
      <c r="Q375" s="166">
        <v>2</v>
      </c>
      <c r="AA375" s="143">
        <v>1</v>
      </c>
      <c r="AB375" s="143">
        <v>1</v>
      </c>
      <c r="AC375" s="143">
        <v>1</v>
      </c>
      <c r="BB375" s="143">
        <v>1</v>
      </c>
      <c r="BC375" s="143">
        <f>IF(BB375=1,G375,0)</f>
        <v>0</v>
      </c>
      <c r="BD375" s="143">
        <f>IF(BB375=2,G375,0)</f>
        <v>0</v>
      </c>
      <c r="BE375" s="143">
        <f>IF(BB375=3,G375,0)</f>
        <v>0</v>
      </c>
      <c r="BF375" s="143">
        <f>IF(BB375=4,G375,0)</f>
        <v>0</v>
      </c>
      <c r="BG375" s="143">
        <f>IF(BB375=5,G375,0)</f>
        <v>0</v>
      </c>
      <c r="CA375" s="143">
        <v>1</v>
      </c>
      <c r="CB375" s="143">
        <v>1</v>
      </c>
      <c r="CC375" s="166"/>
      <c r="CD375" s="166"/>
    </row>
    <row r="376" spans="1:82" x14ac:dyDescent="0.2">
      <c r="A376" s="174"/>
      <c r="B376" s="175"/>
      <c r="C376" s="222" t="s">
        <v>551</v>
      </c>
      <c r="D376" s="223"/>
      <c r="E376" s="177">
        <v>88.9</v>
      </c>
      <c r="F376" s="178"/>
      <c r="G376" s="179"/>
      <c r="H376" s="180"/>
      <c r="I376" s="181"/>
      <c r="J376" s="180"/>
      <c r="K376" s="181"/>
      <c r="M376" s="176" t="s">
        <v>551</v>
      </c>
      <c r="O376" s="176"/>
      <c r="Q376" s="166"/>
    </row>
    <row r="377" spans="1:82" x14ac:dyDescent="0.2">
      <c r="A377" s="167">
        <v>97</v>
      </c>
      <c r="B377" s="168" t="s">
        <v>552</v>
      </c>
      <c r="C377" s="169" t="s">
        <v>553</v>
      </c>
      <c r="D377" s="170" t="s">
        <v>88</v>
      </c>
      <c r="E377" s="171">
        <v>243.5</v>
      </c>
      <c r="F377" s="171">
        <v>0</v>
      </c>
      <c r="G377" s="172">
        <f>E377*F377</f>
        <v>0</v>
      </c>
      <c r="H377" s="173">
        <v>2.7470000000000001E-2</v>
      </c>
      <c r="I377" s="173">
        <f>E377*H377</f>
        <v>6.6889450000000004</v>
      </c>
      <c r="J377" s="173">
        <v>0</v>
      </c>
      <c r="K377" s="173">
        <f>E377*J377</f>
        <v>0</v>
      </c>
      <c r="Q377" s="166">
        <v>2</v>
      </c>
      <c r="AA377" s="143">
        <v>1</v>
      </c>
      <c r="AB377" s="143">
        <v>1</v>
      </c>
      <c r="AC377" s="143">
        <v>1</v>
      </c>
      <c r="BB377" s="143">
        <v>1</v>
      </c>
      <c r="BC377" s="143">
        <f>IF(BB377=1,G377,0)</f>
        <v>0</v>
      </c>
      <c r="BD377" s="143">
        <f>IF(BB377=2,G377,0)</f>
        <v>0</v>
      </c>
      <c r="BE377" s="143">
        <f>IF(BB377=3,G377,0)</f>
        <v>0</v>
      </c>
      <c r="BF377" s="143">
        <f>IF(BB377=4,G377,0)</f>
        <v>0</v>
      </c>
      <c r="BG377" s="143">
        <f>IF(BB377=5,G377,0)</f>
        <v>0</v>
      </c>
      <c r="CA377" s="143">
        <v>1</v>
      </c>
      <c r="CB377" s="143">
        <v>1</v>
      </c>
      <c r="CC377" s="166"/>
      <c r="CD377" s="166"/>
    </row>
    <row r="378" spans="1:82" x14ac:dyDescent="0.2">
      <c r="A378" s="174"/>
      <c r="B378" s="175"/>
      <c r="C378" s="222" t="s">
        <v>554</v>
      </c>
      <c r="D378" s="223"/>
      <c r="E378" s="177">
        <v>176</v>
      </c>
      <c r="F378" s="178"/>
      <c r="G378" s="179"/>
      <c r="H378" s="180"/>
      <c r="I378" s="181"/>
      <c r="J378" s="180"/>
      <c r="K378" s="181"/>
      <c r="M378" s="176" t="s">
        <v>554</v>
      </c>
      <c r="O378" s="176"/>
      <c r="Q378" s="166"/>
    </row>
    <row r="379" spans="1:82" x14ac:dyDescent="0.2">
      <c r="A379" s="174"/>
      <c r="B379" s="175"/>
      <c r="C379" s="222" t="s">
        <v>364</v>
      </c>
      <c r="D379" s="223"/>
      <c r="E379" s="177">
        <v>67.5</v>
      </c>
      <c r="F379" s="178"/>
      <c r="G379" s="179"/>
      <c r="H379" s="180"/>
      <c r="I379" s="181"/>
      <c r="J379" s="180"/>
      <c r="K379" s="181"/>
      <c r="M379" s="176" t="s">
        <v>364</v>
      </c>
      <c r="O379" s="176"/>
      <c r="Q379" s="166"/>
    </row>
    <row r="380" spans="1:82" x14ac:dyDescent="0.2">
      <c r="A380" s="167">
        <v>98</v>
      </c>
      <c r="B380" s="168" t="s">
        <v>555</v>
      </c>
      <c r="C380" s="169" t="s">
        <v>556</v>
      </c>
      <c r="D380" s="170" t="s">
        <v>88</v>
      </c>
      <c r="E380" s="171">
        <v>16.8</v>
      </c>
      <c r="F380" s="171">
        <v>0</v>
      </c>
      <c r="G380" s="172">
        <f>E380*F380</f>
        <v>0</v>
      </c>
      <c r="H380" s="173">
        <v>3.1E-4</v>
      </c>
      <c r="I380" s="173">
        <f>E380*H380</f>
        <v>5.208E-3</v>
      </c>
      <c r="J380" s="173">
        <v>0</v>
      </c>
      <c r="K380" s="173">
        <f>E380*J380</f>
        <v>0</v>
      </c>
      <c r="Q380" s="166">
        <v>2</v>
      </c>
      <c r="AA380" s="143">
        <v>1</v>
      </c>
      <c r="AB380" s="143">
        <v>1</v>
      </c>
      <c r="AC380" s="143">
        <v>1</v>
      </c>
      <c r="BB380" s="143">
        <v>1</v>
      </c>
      <c r="BC380" s="143">
        <f>IF(BB380=1,G380,0)</f>
        <v>0</v>
      </c>
      <c r="BD380" s="143">
        <f>IF(BB380=2,G380,0)</f>
        <v>0</v>
      </c>
      <c r="BE380" s="143">
        <f>IF(BB380=3,G380,0)</f>
        <v>0</v>
      </c>
      <c r="BF380" s="143">
        <f>IF(BB380=4,G380,0)</f>
        <v>0</v>
      </c>
      <c r="BG380" s="143">
        <f>IF(BB380=5,G380,0)</f>
        <v>0</v>
      </c>
      <c r="CA380" s="143">
        <v>1</v>
      </c>
      <c r="CB380" s="143">
        <v>1</v>
      </c>
      <c r="CC380" s="166"/>
      <c r="CD380" s="166"/>
    </row>
    <row r="381" spans="1:82" x14ac:dyDescent="0.2">
      <c r="A381" s="174"/>
      <c r="B381" s="175"/>
      <c r="C381" s="222" t="s">
        <v>557</v>
      </c>
      <c r="D381" s="223"/>
      <c r="E381" s="177">
        <v>16.8</v>
      </c>
      <c r="F381" s="178"/>
      <c r="G381" s="179"/>
      <c r="H381" s="180"/>
      <c r="I381" s="181"/>
      <c r="J381" s="180"/>
      <c r="K381" s="181"/>
      <c r="M381" s="176" t="s">
        <v>557</v>
      </c>
      <c r="O381" s="176"/>
      <c r="Q381" s="166"/>
    </row>
    <row r="382" spans="1:82" x14ac:dyDescent="0.2">
      <c r="A382" s="167">
        <v>99</v>
      </c>
      <c r="B382" s="168" t="s">
        <v>558</v>
      </c>
      <c r="C382" s="169" t="s">
        <v>559</v>
      </c>
      <c r="D382" s="170" t="s">
        <v>162</v>
      </c>
      <c r="E382" s="171">
        <v>8.6</v>
      </c>
      <c r="F382" s="171">
        <v>0</v>
      </c>
      <c r="G382" s="172">
        <f>E382*F382</f>
        <v>0</v>
      </c>
      <c r="H382" s="173">
        <v>1.6999999999999999E-3</v>
      </c>
      <c r="I382" s="173">
        <f>E382*H382</f>
        <v>1.4619999999999999E-2</v>
      </c>
      <c r="J382" s="173">
        <v>0</v>
      </c>
      <c r="K382" s="173">
        <f>E382*J382</f>
        <v>0</v>
      </c>
      <c r="Q382" s="166">
        <v>2</v>
      </c>
      <c r="AA382" s="143">
        <v>1</v>
      </c>
      <c r="AB382" s="143">
        <v>1</v>
      </c>
      <c r="AC382" s="143">
        <v>1</v>
      </c>
      <c r="BB382" s="143">
        <v>1</v>
      </c>
      <c r="BC382" s="143">
        <f>IF(BB382=1,G382,0)</f>
        <v>0</v>
      </c>
      <c r="BD382" s="143">
        <f>IF(BB382=2,G382,0)</f>
        <v>0</v>
      </c>
      <c r="BE382" s="143">
        <f>IF(BB382=3,G382,0)</f>
        <v>0</v>
      </c>
      <c r="BF382" s="143">
        <f>IF(BB382=4,G382,0)</f>
        <v>0</v>
      </c>
      <c r="BG382" s="143">
        <f>IF(BB382=5,G382,0)</f>
        <v>0</v>
      </c>
      <c r="CA382" s="143">
        <v>1</v>
      </c>
      <c r="CB382" s="143">
        <v>1</v>
      </c>
      <c r="CC382" s="166"/>
      <c r="CD382" s="166"/>
    </row>
    <row r="383" spans="1:82" x14ac:dyDescent="0.2">
      <c r="A383" s="174"/>
      <c r="B383" s="175"/>
      <c r="C383" s="222" t="s">
        <v>560</v>
      </c>
      <c r="D383" s="223"/>
      <c r="E383" s="177">
        <v>8.6</v>
      </c>
      <c r="F383" s="178"/>
      <c r="G383" s="179"/>
      <c r="H383" s="180"/>
      <c r="I383" s="181"/>
      <c r="J383" s="180"/>
      <c r="K383" s="181"/>
      <c r="M383" s="176" t="s">
        <v>560</v>
      </c>
      <c r="O383" s="176"/>
      <c r="Q383" s="166"/>
    </row>
    <row r="384" spans="1:82" x14ac:dyDescent="0.2">
      <c r="A384" s="167">
        <v>100</v>
      </c>
      <c r="B384" s="168" t="s">
        <v>561</v>
      </c>
      <c r="C384" s="169" t="s">
        <v>562</v>
      </c>
      <c r="D384" s="170" t="s">
        <v>88</v>
      </c>
      <c r="E384" s="171">
        <v>16.968</v>
      </c>
      <c r="F384" s="171">
        <v>0</v>
      </c>
      <c r="G384" s="172">
        <f>E384*F384</f>
        <v>0</v>
      </c>
      <c r="H384" s="173">
        <v>0.13850000000000001</v>
      </c>
      <c r="I384" s="173">
        <f>E384*H384</f>
        <v>2.3500680000000003</v>
      </c>
      <c r="J384" s="173">
        <v>0</v>
      </c>
      <c r="K384" s="173">
        <f>E384*J384</f>
        <v>0</v>
      </c>
      <c r="Q384" s="166">
        <v>2</v>
      </c>
      <c r="AA384" s="143">
        <v>3</v>
      </c>
      <c r="AB384" s="143">
        <v>1</v>
      </c>
      <c r="AC384" s="143">
        <v>592451220</v>
      </c>
      <c r="BB384" s="143">
        <v>1</v>
      </c>
      <c r="BC384" s="143">
        <f>IF(BB384=1,G384,0)</f>
        <v>0</v>
      </c>
      <c r="BD384" s="143">
        <f>IF(BB384=2,G384,0)</f>
        <v>0</v>
      </c>
      <c r="BE384" s="143">
        <f>IF(BB384=3,G384,0)</f>
        <v>0</v>
      </c>
      <c r="BF384" s="143">
        <f>IF(BB384=4,G384,0)</f>
        <v>0</v>
      </c>
      <c r="BG384" s="143">
        <f>IF(BB384=5,G384,0)</f>
        <v>0</v>
      </c>
      <c r="CA384" s="143">
        <v>3</v>
      </c>
      <c r="CB384" s="143">
        <v>1</v>
      </c>
      <c r="CC384" s="166"/>
      <c r="CD384" s="166"/>
    </row>
    <row r="385" spans="1:82" x14ac:dyDescent="0.2">
      <c r="A385" s="174"/>
      <c r="B385" s="175"/>
      <c r="C385" s="222" t="s">
        <v>563</v>
      </c>
      <c r="D385" s="223"/>
      <c r="E385" s="177">
        <v>16.968</v>
      </c>
      <c r="F385" s="178"/>
      <c r="G385" s="179"/>
      <c r="H385" s="180"/>
      <c r="I385" s="181"/>
      <c r="J385" s="180"/>
      <c r="K385" s="181"/>
      <c r="M385" s="176" t="s">
        <v>563</v>
      </c>
      <c r="O385" s="176"/>
      <c r="Q385" s="166"/>
    </row>
    <row r="386" spans="1:82" x14ac:dyDescent="0.2">
      <c r="A386" s="182"/>
      <c r="B386" s="183" t="s">
        <v>79</v>
      </c>
      <c r="C386" s="184" t="str">
        <f>CONCATENATE(B366," ",C366)</f>
        <v>63 Podlahy a podlahové konstrukce</v>
      </c>
      <c r="D386" s="185"/>
      <c r="E386" s="186"/>
      <c r="F386" s="187"/>
      <c r="G386" s="188">
        <f>SUM(G366:G385)</f>
        <v>0</v>
      </c>
      <c r="H386" s="189"/>
      <c r="I386" s="190">
        <f>SUM(I366:I385)</f>
        <v>57.280617000000014</v>
      </c>
      <c r="J386" s="189"/>
      <c r="K386" s="190">
        <f>SUM(K366:K385)</f>
        <v>0</v>
      </c>
      <c r="Q386" s="166">
        <v>4</v>
      </c>
      <c r="BC386" s="191">
        <f>SUM(BC366:BC385)</f>
        <v>0</v>
      </c>
      <c r="BD386" s="191">
        <f>SUM(BD366:BD385)</f>
        <v>0</v>
      </c>
      <c r="BE386" s="191">
        <f>SUM(BE366:BE385)</f>
        <v>0</v>
      </c>
      <c r="BF386" s="191">
        <f>SUM(BF366:BF385)</f>
        <v>0</v>
      </c>
      <c r="BG386" s="191">
        <f>SUM(BG366:BG385)</f>
        <v>0</v>
      </c>
    </row>
    <row r="387" spans="1:82" x14ac:dyDescent="0.2">
      <c r="A387" s="158" t="s">
        <v>76</v>
      </c>
      <c r="B387" s="159" t="s">
        <v>564</v>
      </c>
      <c r="C387" s="160" t="s">
        <v>565</v>
      </c>
      <c r="D387" s="161"/>
      <c r="E387" s="162"/>
      <c r="F387" s="162"/>
      <c r="G387" s="163"/>
      <c r="H387" s="164"/>
      <c r="I387" s="165"/>
      <c r="J387" s="164"/>
      <c r="K387" s="165"/>
      <c r="Q387" s="166">
        <v>1</v>
      </c>
    </row>
    <row r="388" spans="1:82" ht="22.5" x14ac:dyDescent="0.2">
      <c r="A388" s="167">
        <v>101</v>
      </c>
      <c r="B388" s="168" t="s">
        <v>566</v>
      </c>
      <c r="C388" s="169" t="s">
        <v>567</v>
      </c>
      <c r="D388" s="170" t="s">
        <v>191</v>
      </c>
      <c r="E388" s="171">
        <v>12</v>
      </c>
      <c r="F388" s="171">
        <v>0</v>
      </c>
      <c r="G388" s="172">
        <f>E388*F388</f>
        <v>0</v>
      </c>
      <c r="H388" s="173">
        <v>0.49075000000000002</v>
      </c>
      <c r="I388" s="173">
        <f>E388*H388</f>
        <v>5.8890000000000002</v>
      </c>
      <c r="J388" s="173">
        <v>0</v>
      </c>
      <c r="K388" s="173">
        <f>E388*J388</f>
        <v>0</v>
      </c>
      <c r="Q388" s="166">
        <v>2</v>
      </c>
      <c r="AA388" s="143">
        <v>1</v>
      </c>
      <c r="AB388" s="143">
        <v>1</v>
      </c>
      <c r="AC388" s="143">
        <v>1</v>
      </c>
      <c r="BB388" s="143">
        <v>1</v>
      </c>
      <c r="BC388" s="143">
        <f>IF(BB388=1,G388,0)</f>
        <v>0</v>
      </c>
      <c r="BD388" s="143">
        <f>IF(BB388=2,G388,0)</f>
        <v>0</v>
      </c>
      <c r="BE388" s="143">
        <f>IF(BB388=3,G388,0)</f>
        <v>0</v>
      </c>
      <c r="BF388" s="143">
        <f>IF(BB388=4,G388,0)</f>
        <v>0</v>
      </c>
      <c r="BG388" s="143">
        <f>IF(BB388=5,G388,0)</f>
        <v>0</v>
      </c>
      <c r="CA388" s="143">
        <v>1</v>
      </c>
      <c r="CB388" s="143">
        <v>1</v>
      </c>
      <c r="CC388" s="166"/>
      <c r="CD388" s="166"/>
    </row>
    <row r="389" spans="1:82" x14ac:dyDescent="0.2">
      <c r="A389" s="174"/>
      <c r="B389" s="175"/>
      <c r="C389" s="222" t="s">
        <v>568</v>
      </c>
      <c r="D389" s="223"/>
      <c r="E389" s="177">
        <v>1</v>
      </c>
      <c r="F389" s="178"/>
      <c r="G389" s="179"/>
      <c r="H389" s="180"/>
      <c r="I389" s="181"/>
      <c r="J389" s="180"/>
      <c r="K389" s="181"/>
      <c r="M389" s="176" t="s">
        <v>568</v>
      </c>
      <c r="O389" s="176"/>
      <c r="Q389" s="166"/>
    </row>
    <row r="390" spans="1:82" x14ac:dyDescent="0.2">
      <c r="A390" s="174"/>
      <c r="B390" s="175"/>
      <c r="C390" s="222" t="s">
        <v>569</v>
      </c>
      <c r="D390" s="223"/>
      <c r="E390" s="177">
        <v>1</v>
      </c>
      <c r="F390" s="178"/>
      <c r="G390" s="179"/>
      <c r="H390" s="180"/>
      <c r="I390" s="181"/>
      <c r="J390" s="180"/>
      <c r="K390" s="181"/>
      <c r="M390" s="176" t="s">
        <v>569</v>
      </c>
      <c r="O390" s="176"/>
      <c r="Q390" s="166"/>
    </row>
    <row r="391" spans="1:82" x14ac:dyDescent="0.2">
      <c r="A391" s="174"/>
      <c r="B391" s="175"/>
      <c r="C391" s="222" t="s">
        <v>570</v>
      </c>
      <c r="D391" s="223"/>
      <c r="E391" s="177">
        <v>1</v>
      </c>
      <c r="F391" s="178"/>
      <c r="G391" s="179"/>
      <c r="H391" s="180"/>
      <c r="I391" s="181"/>
      <c r="J391" s="180"/>
      <c r="K391" s="181"/>
      <c r="M391" s="176" t="s">
        <v>570</v>
      </c>
      <c r="O391" s="176"/>
      <c r="Q391" s="166"/>
    </row>
    <row r="392" spans="1:82" x14ac:dyDescent="0.2">
      <c r="A392" s="174"/>
      <c r="B392" s="175"/>
      <c r="C392" s="222" t="s">
        <v>571</v>
      </c>
      <c r="D392" s="223"/>
      <c r="E392" s="177">
        <v>1</v>
      </c>
      <c r="F392" s="178"/>
      <c r="G392" s="179"/>
      <c r="H392" s="180"/>
      <c r="I392" s="181"/>
      <c r="J392" s="180"/>
      <c r="K392" s="181"/>
      <c r="M392" s="176" t="s">
        <v>571</v>
      </c>
      <c r="O392" s="176"/>
      <c r="Q392" s="166"/>
    </row>
    <row r="393" spans="1:82" x14ac:dyDescent="0.2">
      <c r="A393" s="174"/>
      <c r="B393" s="175"/>
      <c r="C393" s="222" t="s">
        <v>572</v>
      </c>
      <c r="D393" s="223"/>
      <c r="E393" s="177">
        <v>1</v>
      </c>
      <c r="F393" s="178"/>
      <c r="G393" s="179"/>
      <c r="H393" s="180"/>
      <c r="I393" s="181"/>
      <c r="J393" s="180"/>
      <c r="K393" s="181"/>
      <c r="M393" s="176" t="s">
        <v>572</v>
      </c>
      <c r="O393" s="176"/>
      <c r="Q393" s="166"/>
    </row>
    <row r="394" spans="1:82" x14ac:dyDescent="0.2">
      <c r="A394" s="174"/>
      <c r="B394" s="175"/>
      <c r="C394" s="222" t="s">
        <v>573</v>
      </c>
      <c r="D394" s="223"/>
      <c r="E394" s="177">
        <v>1</v>
      </c>
      <c r="F394" s="178"/>
      <c r="G394" s="179"/>
      <c r="H394" s="180"/>
      <c r="I394" s="181"/>
      <c r="J394" s="180"/>
      <c r="K394" s="181"/>
      <c r="M394" s="176" t="s">
        <v>573</v>
      </c>
      <c r="O394" s="176"/>
      <c r="Q394" s="166"/>
    </row>
    <row r="395" spans="1:82" x14ac:dyDescent="0.2">
      <c r="A395" s="174"/>
      <c r="B395" s="175"/>
      <c r="C395" s="222" t="s">
        <v>574</v>
      </c>
      <c r="D395" s="223"/>
      <c r="E395" s="177">
        <v>1</v>
      </c>
      <c r="F395" s="178"/>
      <c r="G395" s="179"/>
      <c r="H395" s="180"/>
      <c r="I395" s="181"/>
      <c r="J395" s="180"/>
      <c r="K395" s="181"/>
      <c r="M395" s="176" t="s">
        <v>574</v>
      </c>
      <c r="O395" s="176"/>
      <c r="Q395" s="166"/>
    </row>
    <row r="396" spans="1:82" x14ac:dyDescent="0.2">
      <c r="A396" s="174"/>
      <c r="B396" s="175"/>
      <c r="C396" s="222" t="s">
        <v>575</v>
      </c>
      <c r="D396" s="223"/>
      <c r="E396" s="177">
        <v>1</v>
      </c>
      <c r="F396" s="178"/>
      <c r="G396" s="179"/>
      <c r="H396" s="180"/>
      <c r="I396" s="181"/>
      <c r="J396" s="180"/>
      <c r="K396" s="181"/>
      <c r="M396" s="176" t="s">
        <v>575</v>
      </c>
      <c r="O396" s="176"/>
      <c r="Q396" s="166"/>
    </row>
    <row r="397" spans="1:82" x14ac:dyDescent="0.2">
      <c r="A397" s="174"/>
      <c r="B397" s="175"/>
      <c r="C397" s="222" t="s">
        <v>576</v>
      </c>
      <c r="D397" s="223"/>
      <c r="E397" s="177">
        <v>1</v>
      </c>
      <c r="F397" s="178"/>
      <c r="G397" s="179"/>
      <c r="H397" s="180"/>
      <c r="I397" s="181"/>
      <c r="J397" s="180"/>
      <c r="K397" s="181"/>
      <c r="M397" s="176" t="s">
        <v>576</v>
      </c>
      <c r="O397" s="176"/>
      <c r="Q397" s="166"/>
    </row>
    <row r="398" spans="1:82" x14ac:dyDescent="0.2">
      <c r="A398" s="174"/>
      <c r="B398" s="175"/>
      <c r="C398" s="222" t="s">
        <v>577</v>
      </c>
      <c r="D398" s="223"/>
      <c r="E398" s="177">
        <v>1</v>
      </c>
      <c r="F398" s="178"/>
      <c r="G398" s="179"/>
      <c r="H398" s="180"/>
      <c r="I398" s="181"/>
      <c r="J398" s="180"/>
      <c r="K398" s="181"/>
      <c r="M398" s="176" t="s">
        <v>577</v>
      </c>
      <c r="O398" s="176"/>
      <c r="Q398" s="166"/>
    </row>
    <row r="399" spans="1:82" x14ac:dyDescent="0.2">
      <c r="A399" s="174"/>
      <c r="B399" s="175"/>
      <c r="C399" s="222" t="s">
        <v>578</v>
      </c>
      <c r="D399" s="223"/>
      <c r="E399" s="177">
        <v>1</v>
      </c>
      <c r="F399" s="178"/>
      <c r="G399" s="179"/>
      <c r="H399" s="180"/>
      <c r="I399" s="181"/>
      <c r="J399" s="180"/>
      <c r="K399" s="181"/>
      <c r="M399" s="176" t="s">
        <v>578</v>
      </c>
      <c r="O399" s="176"/>
      <c r="Q399" s="166"/>
    </row>
    <row r="400" spans="1:82" x14ac:dyDescent="0.2">
      <c r="A400" s="174"/>
      <c r="B400" s="175"/>
      <c r="C400" s="222" t="s">
        <v>579</v>
      </c>
      <c r="D400" s="223"/>
      <c r="E400" s="177">
        <v>1</v>
      </c>
      <c r="F400" s="178"/>
      <c r="G400" s="179"/>
      <c r="H400" s="180"/>
      <c r="I400" s="181"/>
      <c r="J400" s="180"/>
      <c r="K400" s="181"/>
      <c r="M400" s="176" t="s">
        <v>579</v>
      </c>
      <c r="O400" s="176"/>
      <c r="Q400" s="166"/>
    </row>
    <row r="401" spans="1:82" ht="22.5" x14ac:dyDescent="0.2">
      <c r="A401" s="167">
        <v>102</v>
      </c>
      <c r="B401" s="168" t="s">
        <v>580</v>
      </c>
      <c r="C401" s="169" t="s">
        <v>581</v>
      </c>
      <c r="D401" s="170" t="s">
        <v>191</v>
      </c>
      <c r="E401" s="171">
        <v>18</v>
      </c>
      <c r="F401" s="171">
        <v>0</v>
      </c>
      <c r="G401" s="172">
        <f>E401*F401</f>
        <v>0</v>
      </c>
      <c r="H401" s="173">
        <v>2.8969999999999999E-2</v>
      </c>
      <c r="I401" s="173">
        <f>E401*H401</f>
        <v>0.52146000000000003</v>
      </c>
      <c r="J401" s="173">
        <v>0</v>
      </c>
      <c r="K401" s="173">
        <f>E401*J401</f>
        <v>0</v>
      </c>
      <c r="Q401" s="166">
        <v>2</v>
      </c>
      <c r="AA401" s="143">
        <v>1</v>
      </c>
      <c r="AB401" s="143">
        <v>1</v>
      </c>
      <c r="AC401" s="143">
        <v>1</v>
      </c>
      <c r="BB401" s="143">
        <v>1</v>
      </c>
      <c r="BC401" s="143">
        <f>IF(BB401=1,G401,0)</f>
        <v>0</v>
      </c>
      <c r="BD401" s="143">
        <f>IF(BB401=2,G401,0)</f>
        <v>0</v>
      </c>
      <c r="BE401" s="143">
        <f>IF(BB401=3,G401,0)</f>
        <v>0</v>
      </c>
      <c r="BF401" s="143">
        <f>IF(BB401=4,G401,0)</f>
        <v>0</v>
      </c>
      <c r="BG401" s="143">
        <f>IF(BB401=5,G401,0)</f>
        <v>0</v>
      </c>
      <c r="CA401" s="143">
        <v>1</v>
      </c>
      <c r="CB401" s="143">
        <v>1</v>
      </c>
      <c r="CC401" s="166"/>
      <c r="CD401" s="166"/>
    </row>
    <row r="402" spans="1:82" x14ac:dyDescent="0.2">
      <c r="A402" s="174"/>
      <c r="B402" s="175"/>
      <c r="C402" s="222" t="s">
        <v>582</v>
      </c>
      <c r="D402" s="223"/>
      <c r="E402" s="177">
        <v>1</v>
      </c>
      <c r="F402" s="178"/>
      <c r="G402" s="179"/>
      <c r="H402" s="180"/>
      <c r="I402" s="181"/>
      <c r="J402" s="180"/>
      <c r="K402" s="181"/>
      <c r="M402" s="176" t="s">
        <v>582</v>
      </c>
      <c r="O402" s="176"/>
      <c r="Q402" s="166"/>
    </row>
    <row r="403" spans="1:82" x14ac:dyDescent="0.2">
      <c r="A403" s="174"/>
      <c r="B403" s="175"/>
      <c r="C403" s="222" t="s">
        <v>583</v>
      </c>
      <c r="D403" s="223"/>
      <c r="E403" s="177">
        <v>1</v>
      </c>
      <c r="F403" s="178"/>
      <c r="G403" s="179"/>
      <c r="H403" s="180"/>
      <c r="I403" s="181"/>
      <c r="J403" s="180"/>
      <c r="K403" s="181"/>
      <c r="M403" s="176" t="s">
        <v>583</v>
      </c>
      <c r="O403" s="176"/>
      <c r="Q403" s="166"/>
    </row>
    <row r="404" spans="1:82" x14ac:dyDescent="0.2">
      <c r="A404" s="174"/>
      <c r="B404" s="175"/>
      <c r="C404" s="222" t="s">
        <v>584</v>
      </c>
      <c r="D404" s="223"/>
      <c r="E404" s="177">
        <v>1</v>
      </c>
      <c r="F404" s="178"/>
      <c r="G404" s="179"/>
      <c r="H404" s="180"/>
      <c r="I404" s="181"/>
      <c r="J404" s="180"/>
      <c r="K404" s="181"/>
      <c r="M404" s="176" t="s">
        <v>584</v>
      </c>
      <c r="O404" s="176"/>
      <c r="Q404" s="166"/>
    </row>
    <row r="405" spans="1:82" x14ac:dyDescent="0.2">
      <c r="A405" s="174"/>
      <c r="B405" s="175"/>
      <c r="C405" s="222" t="s">
        <v>585</v>
      </c>
      <c r="D405" s="223"/>
      <c r="E405" s="177">
        <v>1</v>
      </c>
      <c r="F405" s="178"/>
      <c r="G405" s="179"/>
      <c r="H405" s="180"/>
      <c r="I405" s="181"/>
      <c r="J405" s="180"/>
      <c r="K405" s="181"/>
      <c r="M405" s="176" t="s">
        <v>585</v>
      </c>
      <c r="O405" s="176"/>
      <c r="Q405" s="166"/>
    </row>
    <row r="406" spans="1:82" x14ac:dyDescent="0.2">
      <c r="A406" s="174"/>
      <c r="B406" s="175"/>
      <c r="C406" s="222" t="s">
        <v>586</v>
      </c>
      <c r="D406" s="223"/>
      <c r="E406" s="177">
        <v>1</v>
      </c>
      <c r="F406" s="178"/>
      <c r="G406" s="179"/>
      <c r="H406" s="180"/>
      <c r="I406" s="181"/>
      <c r="J406" s="180"/>
      <c r="K406" s="181"/>
      <c r="M406" s="176" t="s">
        <v>586</v>
      </c>
      <c r="O406" s="176"/>
      <c r="Q406" s="166"/>
    </row>
    <row r="407" spans="1:82" x14ac:dyDescent="0.2">
      <c r="A407" s="174"/>
      <c r="B407" s="175"/>
      <c r="C407" s="222" t="s">
        <v>587</v>
      </c>
      <c r="D407" s="223"/>
      <c r="E407" s="177">
        <v>1</v>
      </c>
      <c r="F407" s="178"/>
      <c r="G407" s="179"/>
      <c r="H407" s="180"/>
      <c r="I407" s="181"/>
      <c r="J407" s="180"/>
      <c r="K407" s="181"/>
      <c r="M407" s="176" t="s">
        <v>587</v>
      </c>
      <c r="O407" s="176"/>
      <c r="Q407" s="166"/>
    </row>
    <row r="408" spans="1:82" x14ac:dyDescent="0.2">
      <c r="A408" s="174"/>
      <c r="B408" s="175"/>
      <c r="C408" s="222" t="s">
        <v>588</v>
      </c>
      <c r="D408" s="223"/>
      <c r="E408" s="177">
        <v>1</v>
      </c>
      <c r="F408" s="178"/>
      <c r="G408" s="179"/>
      <c r="H408" s="180"/>
      <c r="I408" s="181"/>
      <c r="J408" s="180"/>
      <c r="K408" s="181"/>
      <c r="M408" s="176" t="s">
        <v>588</v>
      </c>
      <c r="O408" s="176"/>
      <c r="Q408" s="166"/>
    </row>
    <row r="409" spans="1:82" x14ac:dyDescent="0.2">
      <c r="A409" s="174"/>
      <c r="B409" s="175"/>
      <c r="C409" s="222" t="s">
        <v>589</v>
      </c>
      <c r="D409" s="223"/>
      <c r="E409" s="177">
        <v>1</v>
      </c>
      <c r="F409" s="178"/>
      <c r="G409" s="179"/>
      <c r="H409" s="180"/>
      <c r="I409" s="181"/>
      <c r="J409" s="180"/>
      <c r="K409" s="181"/>
      <c r="M409" s="176" t="s">
        <v>589</v>
      </c>
      <c r="O409" s="176"/>
      <c r="Q409" s="166"/>
    </row>
    <row r="410" spans="1:82" x14ac:dyDescent="0.2">
      <c r="A410" s="174"/>
      <c r="B410" s="175"/>
      <c r="C410" s="222" t="s">
        <v>590</v>
      </c>
      <c r="D410" s="223"/>
      <c r="E410" s="177">
        <v>1</v>
      </c>
      <c r="F410" s="178"/>
      <c r="G410" s="179"/>
      <c r="H410" s="180"/>
      <c r="I410" s="181"/>
      <c r="J410" s="180"/>
      <c r="K410" s="181"/>
      <c r="M410" s="176" t="s">
        <v>590</v>
      </c>
      <c r="O410" s="176"/>
      <c r="Q410" s="166"/>
    </row>
    <row r="411" spans="1:82" x14ac:dyDescent="0.2">
      <c r="A411" s="174"/>
      <c r="B411" s="175"/>
      <c r="C411" s="222" t="s">
        <v>591</v>
      </c>
      <c r="D411" s="223"/>
      <c r="E411" s="177">
        <v>1</v>
      </c>
      <c r="F411" s="178"/>
      <c r="G411" s="179"/>
      <c r="H411" s="180"/>
      <c r="I411" s="181"/>
      <c r="J411" s="180"/>
      <c r="K411" s="181"/>
      <c r="M411" s="176" t="s">
        <v>591</v>
      </c>
      <c r="O411" s="176"/>
      <c r="Q411" s="166"/>
    </row>
    <row r="412" spans="1:82" x14ac:dyDescent="0.2">
      <c r="A412" s="174"/>
      <c r="B412" s="175"/>
      <c r="C412" s="222" t="s">
        <v>592</v>
      </c>
      <c r="D412" s="223"/>
      <c r="E412" s="177">
        <v>1</v>
      </c>
      <c r="F412" s="178"/>
      <c r="G412" s="179"/>
      <c r="H412" s="180"/>
      <c r="I412" s="181"/>
      <c r="J412" s="180"/>
      <c r="K412" s="181"/>
      <c r="M412" s="176" t="s">
        <v>592</v>
      </c>
      <c r="O412" s="176"/>
      <c r="Q412" s="166"/>
    </row>
    <row r="413" spans="1:82" x14ac:dyDescent="0.2">
      <c r="A413" s="174"/>
      <c r="B413" s="175"/>
      <c r="C413" s="222" t="s">
        <v>593</v>
      </c>
      <c r="D413" s="223"/>
      <c r="E413" s="177">
        <v>1</v>
      </c>
      <c r="F413" s="178"/>
      <c r="G413" s="179"/>
      <c r="H413" s="180"/>
      <c r="I413" s="181"/>
      <c r="J413" s="180"/>
      <c r="K413" s="181"/>
      <c r="M413" s="176" t="s">
        <v>593</v>
      </c>
      <c r="O413" s="176"/>
      <c r="Q413" s="166"/>
    </row>
    <row r="414" spans="1:82" x14ac:dyDescent="0.2">
      <c r="A414" s="174"/>
      <c r="B414" s="175"/>
      <c r="C414" s="222" t="s">
        <v>594</v>
      </c>
      <c r="D414" s="223"/>
      <c r="E414" s="177">
        <v>1</v>
      </c>
      <c r="F414" s="178"/>
      <c r="G414" s="179"/>
      <c r="H414" s="180"/>
      <c r="I414" s="181"/>
      <c r="J414" s="180"/>
      <c r="K414" s="181"/>
      <c r="M414" s="176" t="s">
        <v>594</v>
      </c>
      <c r="O414" s="176"/>
      <c r="Q414" s="166"/>
    </row>
    <row r="415" spans="1:82" x14ac:dyDescent="0.2">
      <c r="A415" s="174"/>
      <c r="B415" s="175"/>
      <c r="C415" s="222" t="s">
        <v>595</v>
      </c>
      <c r="D415" s="223"/>
      <c r="E415" s="177">
        <v>1</v>
      </c>
      <c r="F415" s="178"/>
      <c r="G415" s="179"/>
      <c r="H415" s="180"/>
      <c r="I415" s="181"/>
      <c r="J415" s="180"/>
      <c r="K415" s="181"/>
      <c r="M415" s="176" t="s">
        <v>595</v>
      </c>
      <c r="O415" s="176"/>
      <c r="Q415" s="166"/>
    </row>
    <row r="416" spans="1:82" x14ac:dyDescent="0.2">
      <c r="A416" s="174"/>
      <c r="B416" s="175"/>
      <c r="C416" s="222" t="s">
        <v>596</v>
      </c>
      <c r="D416" s="223"/>
      <c r="E416" s="177">
        <v>1</v>
      </c>
      <c r="F416" s="178"/>
      <c r="G416" s="179"/>
      <c r="H416" s="180"/>
      <c r="I416" s="181"/>
      <c r="J416" s="180"/>
      <c r="K416" s="181"/>
      <c r="M416" s="176" t="s">
        <v>596</v>
      </c>
      <c r="O416" s="176"/>
      <c r="Q416" s="166"/>
    </row>
    <row r="417" spans="1:82" x14ac:dyDescent="0.2">
      <c r="A417" s="174"/>
      <c r="B417" s="175"/>
      <c r="C417" s="222" t="s">
        <v>597</v>
      </c>
      <c r="D417" s="223"/>
      <c r="E417" s="177">
        <v>1</v>
      </c>
      <c r="F417" s="178"/>
      <c r="G417" s="179"/>
      <c r="H417" s="180"/>
      <c r="I417" s="181"/>
      <c r="J417" s="180"/>
      <c r="K417" s="181"/>
      <c r="M417" s="176" t="s">
        <v>597</v>
      </c>
      <c r="O417" s="176"/>
      <c r="Q417" s="166"/>
    </row>
    <row r="418" spans="1:82" x14ac:dyDescent="0.2">
      <c r="A418" s="174"/>
      <c r="B418" s="175"/>
      <c r="C418" s="222" t="s">
        <v>598</v>
      </c>
      <c r="D418" s="223"/>
      <c r="E418" s="177">
        <v>1</v>
      </c>
      <c r="F418" s="178"/>
      <c r="G418" s="179"/>
      <c r="H418" s="180"/>
      <c r="I418" s="181"/>
      <c r="J418" s="180"/>
      <c r="K418" s="181"/>
      <c r="M418" s="176" t="s">
        <v>598</v>
      </c>
      <c r="O418" s="176"/>
      <c r="Q418" s="166"/>
    </row>
    <row r="419" spans="1:82" x14ac:dyDescent="0.2">
      <c r="A419" s="174"/>
      <c r="B419" s="175"/>
      <c r="C419" s="222" t="s">
        <v>599</v>
      </c>
      <c r="D419" s="223"/>
      <c r="E419" s="177">
        <v>1</v>
      </c>
      <c r="F419" s="178"/>
      <c r="G419" s="179"/>
      <c r="H419" s="180"/>
      <c r="I419" s="181"/>
      <c r="J419" s="180"/>
      <c r="K419" s="181"/>
      <c r="M419" s="176" t="s">
        <v>599</v>
      </c>
      <c r="O419" s="176"/>
      <c r="Q419" s="166"/>
    </row>
    <row r="420" spans="1:82" ht="22.5" x14ac:dyDescent="0.2">
      <c r="A420" s="167">
        <v>103</v>
      </c>
      <c r="B420" s="168" t="s">
        <v>600</v>
      </c>
      <c r="C420" s="169" t="s">
        <v>601</v>
      </c>
      <c r="D420" s="170" t="s">
        <v>191</v>
      </c>
      <c r="E420" s="171">
        <v>6</v>
      </c>
      <c r="F420" s="171">
        <v>0</v>
      </c>
      <c r="G420" s="172">
        <f>E420*F420</f>
        <v>0</v>
      </c>
      <c r="H420" s="173">
        <v>3.3029999999999997E-2</v>
      </c>
      <c r="I420" s="173">
        <f>E420*H420</f>
        <v>0.19817999999999997</v>
      </c>
      <c r="J420" s="173">
        <v>0</v>
      </c>
      <c r="K420" s="173">
        <f>E420*J420</f>
        <v>0</v>
      </c>
      <c r="Q420" s="166">
        <v>2</v>
      </c>
      <c r="AA420" s="143">
        <v>1</v>
      </c>
      <c r="AB420" s="143">
        <v>1</v>
      </c>
      <c r="AC420" s="143">
        <v>1</v>
      </c>
      <c r="BB420" s="143">
        <v>1</v>
      </c>
      <c r="BC420" s="143">
        <f>IF(BB420=1,G420,0)</f>
        <v>0</v>
      </c>
      <c r="BD420" s="143">
        <f>IF(BB420=2,G420,0)</f>
        <v>0</v>
      </c>
      <c r="BE420" s="143">
        <f>IF(BB420=3,G420,0)</f>
        <v>0</v>
      </c>
      <c r="BF420" s="143">
        <f>IF(BB420=4,G420,0)</f>
        <v>0</v>
      </c>
      <c r="BG420" s="143">
        <f>IF(BB420=5,G420,0)</f>
        <v>0</v>
      </c>
      <c r="CA420" s="143">
        <v>1</v>
      </c>
      <c r="CB420" s="143">
        <v>1</v>
      </c>
      <c r="CC420" s="166"/>
      <c r="CD420" s="166"/>
    </row>
    <row r="421" spans="1:82" x14ac:dyDescent="0.2">
      <c r="A421" s="174"/>
      <c r="B421" s="175"/>
      <c r="C421" s="222" t="s">
        <v>602</v>
      </c>
      <c r="D421" s="223"/>
      <c r="E421" s="177">
        <v>1</v>
      </c>
      <c r="F421" s="178"/>
      <c r="G421" s="179"/>
      <c r="H421" s="180"/>
      <c r="I421" s="181"/>
      <c r="J421" s="180"/>
      <c r="K421" s="181"/>
      <c r="M421" s="176" t="s">
        <v>602</v>
      </c>
      <c r="O421" s="176"/>
      <c r="Q421" s="166"/>
    </row>
    <row r="422" spans="1:82" x14ac:dyDescent="0.2">
      <c r="A422" s="174"/>
      <c r="B422" s="175"/>
      <c r="C422" s="222" t="s">
        <v>603</v>
      </c>
      <c r="D422" s="223"/>
      <c r="E422" s="177">
        <v>1</v>
      </c>
      <c r="F422" s="178"/>
      <c r="G422" s="179"/>
      <c r="H422" s="180"/>
      <c r="I422" s="181"/>
      <c r="J422" s="180"/>
      <c r="K422" s="181"/>
      <c r="M422" s="176" t="s">
        <v>603</v>
      </c>
      <c r="O422" s="176"/>
      <c r="Q422" s="166"/>
    </row>
    <row r="423" spans="1:82" x14ac:dyDescent="0.2">
      <c r="A423" s="174"/>
      <c r="B423" s="175"/>
      <c r="C423" s="222" t="s">
        <v>604</v>
      </c>
      <c r="D423" s="223"/>
      <c r="E423" s="177">
        <v>1</v>
      </c>
      <c r="F423" s="178"/>
      <c r="G423" s="179"/>
      <c r="H423" s="180"/>
      <c r="I423" s="181"/>
      <c r="J423" s="180"/>
      <c r="K423" s="181"/>
      <c r="M423" s="176" t="s">
        <v>604</v>
      </c>
      <c r="O423" s="176"/>
      <c r="Q423" s="166"/>
    </row>
    <row r="424" spans="1:82" x14ac:dyDescent="0.2">
      <c r="A424" s="174"/>
      <c r="B424" s="175"/>
      <c r="C424" s="222" t="s">
        <v>605</v>
      </c>
      <c r="D424" s="223"/>
      <c r="E424" s="177">
        <v>1</v>
      </c>
      <c r="F424" s="178"/>
      <c r="G424" s="179"/>
      <c r="H424" s="180"/>
      <c r="I424" s="181"/>
      <c r="J424" s="180"/>
      <c r="K424" s="181"/>
      <c r="M424" s="176" t="s">
        <v>605</v>
      </c>
      <c r="O424" s="176"/>
      <c r="Q424" s="166"/>
    </row>
    <row r="425" spans="1:82" x14ac:dyDescent="0.2">
      <c r="A425" s="174"/>
      <c r="B425" s="175"/>
      <c r="C425" s="222" t="s">
        <v>606</v>
      </c>
      <c r="D425" s="223"/>
      <c r="E425" s="177">
        <v>1</v>
      </c>
      <c r="F425" s="178"/>
      <c r="G425" s="179"/>
      <c r="H425" s="180"/>
      <c r="I425" s="181"/>
      <c r="J425" s="180"/>
      <c r="K425" s="181"/>
      <c r="M425" s="176" t="s">
        <v>606</v>
      </c>
      <c r="O425" s="176"/>
      <c r="Q425" s="166"/>
    </row>
    <row r="426" spans="1:82" x14ac:dyDescent="0.2">
      <c r="A426" s="174"/>
      <c r="B426" s="175"/>
      <c r="C426" s="222" t="s">
        <v>607</v>
      </c>
      <c r="D426" s="223"/>
      <c r="E426" s="177">
        <v>1</v>
      </c>
      <c r="F426" s="178"/>
      <c r="G426" s="179"/>
      <c r="H426" s="180"/>
      <c r="I426" s="181"/>
      <c r="J426" s="180"/>
      <c r="K426" s="181"/>
      <c r="M426" s="176" t="s">
        <v>607</v>
      </c>
      <c r="O426" s="176"/>
      <c r="Q426" s="166"/>
    </row>
    <row r="427" spans="1:82" ht="22.5" x14ac:dyDescent="0.2">
      <c r="A427" s="167">
        <v>104</v>
      </c>
      <c r="B427" s="168" t="s">
        <v>608</v>
      </c>
      <c r="C427" s="169" t="s">
        <v>609</v>
      </c>
      <c r="D427" s="170" t="s">
        <v>191</v>
      </c>
      <c r="E427" s="171">
        <v>22</v>
      </c>
      <c r="F427" s="171">
        <v>0</v>
      </c>
      <c r="G427" s="172">
        <f>E427*F427</f>
        <v>0</v>
      </c>
      <c r="H427" s="173">
        <v>2.8969999999999999E-2</v>
      </c>
      <c r="I427" s="173">
        <f>E427*H427</f>
        <v>0.63734000000000002</v>
      </c>
      <c r="J427" s="173">
        <v>0</v>
      </c>
      <c r="K427" s="173">
        <f>E427*J427</f>
        <v>0</v>
      </c>
      <c r="Q427" s="166">
        <v>2</v>
      </c>
      <c r="AA427" s="143">
        <v>1</v>
      </c>
      <c r="AB427" s="143">
        <v>1</v>
      </c>
      <c r="AC427" s="143">
        <v>1</v>
      </c>
      <c r="BB427" s="143">
        <v>1</v>
      </c>
      <c r="BC427" s="143">
        <f>IF(BB427=1,G427,0)</f>
        <v>0</v>
      </c>
      <c r="BD427" s="143">
        <f>IF(BB427=2,G427,0)</f>
        <v>0</v>
      </c>
      <c r="BE427" s="143">
        <f>IF(BB427=3,G427,0)</f>
        <v>0</v>
      </c>
      <c r="BF427" s="143">
        <f>IF(BB427=4,G427,0)</f>
        <v>0</v>
      </c>
      <c r="BG427" s="143">
        <f>IF(BB427=5,G427,0)</f>
        <v>0</v>
      </c>
      <c r="CA427" s="143">
        <v>1</v>
      </c>
      <c r="CB427" s="143">
        <v>1</v>
      </c>
      <c r="CC427" s="166"/>
      <c r="CD427" s="166"/>
    </row>
    <row r="428" spans="1:82" x14ac:dyDescent="0.2">
      <c r="A428" s="174"/>
      <c r="B428" s="175"/>
      <c r="C428" s="222" t="s">
        <v>610</v>
      </c>
      <c r="D428" s="223"/>
      <c r="E428" s="177">
        <v>1</v>
      </c>
      <c r="F428" s="178"/>
      <c r="G428" s="179"/>
      <c r="H428" s="180"/>
      <c r="I428" s="181"/>
      <c r="J428" s="180"/>
      <c r="K428" s="181"/>
      <c r="M428" s="176" t="s">
        <v>610</v>
      </c>
      <c r="O428" s="176"/>
      <c r="Q428" s="166"/>
    </row>
    <row r="429" spans="1:82" x14ac:dyDescent="0.2">
      <c r="A429" s="174"/>
      <c r="B429" s="175"/>
      <c r="C429" s="222" t="s">
        <v>611</v>
      </c>
      <c r="D429" s="223"/>
      <c r="E429" s="177">
        <v>1</v>
      </c>
      <c r="F429" s="178"/>
      <c r="G429" s="179"/>
      <c r="H429" s="180"/>
      <c r="I429" s="181"/>
      <c r="J429" s="180"/>
      <c r="K429" s="181"/>
      <c r="M429" s="176" t="s">
        <v>611</v>
      </c>
      <c r="O429" s="176"/>
      <c r="Q429" s="166"/>
    </row>
    <row r="430" spans="1:82" x14ac:dyDescent="0.2">
      <c r="A430" s="174"/>
      <c r="B430" s="175"/>
      <c r="C430" s="222" t="s">
        <v>612</v>
      </c>
      <c r="D430" s="223"/>
      <c r="E430" s="177">
        <v>1</v>
      </c>
      <c r="F430" s="178"/>
      <c r="G430" s="179"/>
      <c r="H430" s="180"/>
      <c r="I430" s="181"/>
      <c r="J430" s="180"/>
      <c r="K430" s="181"/>
      <c r="M430" s="176" t="s">
        <v>612</v>
      </c>
      <c r="O430" s="176"/>
      <c r="Q430" s="166"/>
    </row>
    <row r="431" spans="1:82" x14ac:dyDescent="0.2">
      <c r="A431" s="174"/>
      <c r="B431" s="175"/>
      <c r="C431" s="222" t="s">
        <v>613</v>
      </c>
      <c r="D431" s="223"/>
      <c r="E431" s="177">
        <v>1</v>
      </c>
      <c r="F431" s="178"/>
      <c r="G431" s="179"/>
      <c r="H431" s="180"/>
      <c r="I431" s="181"/>
      <c r="J431" s="180"/>
      <c r="K431" s="181"/>
      <c r="M431" s="176" t="s">
        <v>613</v>
      </c>
      <c r="O431" s="176"/>
      <c r="Q431" s="166"/>
    </row>
    <row r="432" spans="1:82" x14ac:dyDescent="0.2">
      <c r="A432" s="174"/>
      <c r="B432" s="175"/>
      <c r="C432" s="222" t="s">
        <v>614</v>
      </c>
      <c r="D432" s="223"/>
      <c r="E432" s="177">
        <v>1</v>
      </c>
      <c r="F432" s="178"/>
      <c r="G432" s="179"/>
      <c r="H432" s="180"/>
      <c r="I432" s="181"/>
      <c r="J432" s="180"/>
      <c r="K432" s="181"/>
      <c r="M432" s="176" t="s">
        <v>614</v>
      </c>
      <c r="O432" s="176"/>
      <c r="Q432" s="166"/>
    </row>
    <row r="433" spans="1:17" x14ac:dyDescent="0.2">
      <c r="A433" s="174"/>
      <c r="B433" s="175"/>
      <c r="C433" s="222" t="s">
        <v>615</v>
      </c>
      <c r="D433" s="223"/>
      <c r="E433" s="177">
        <v>1</v>
      </c>
      <c r="F433" s="178"/>
      <c r="G433" s="179"/>
      <c r="H433" s="180"/>
      <c r="I433" s="181"/>
      <c r="J433" s="180"/>
      <c r="K433" s="181"/>
      <c r="M433" s="176" t="s">
        <v>615</v>
      </c>
      <c r="O433" s="176"/>
      <c r="Q433" s="166"/>
    </row>
    <row r="434" spans="1:17" x14ac:dyDescent="0.2">
      <c r="A434" s="174"/>
      <c r="B434" s="175"/>
      <c r="C434" s="222" t="s">
        <v>616</v>
      </c>
      <c r="D434" s="223"/>
      <c r="E434" s="177">
        <v>1</v>
      </c>
      <c r="F434" s="178"/>
      <c r="G434" s="179"/>
      <c r="H434" s="180"/>
      <c r="I434" s="181"/>
      <c r="J434" s="180"/>
      <c r="K434" s="181"/>
      <c r="M434" s="176" t="s">
        <v>616</v>
      </c>
      <c r="O434" s="176"/>
      <c r="Q434" s="166"/>
    </row>
    <row r="435" spans="1:17" x14ac:dyDescent="0.2">
      <c r="A435" s="174"/>
      <c r="B435" s="175"/>
      <c r="C435" s="222" t="s">
        <v>617</v>
      </c>
      <c r="D435" s="223"/>
      <c r="E435" s="177">
        <v>1</v>
      </c>
      <c r="F435" s="178"/>
      <c r="G435" s="179"/>
      <c r="H435" s="180"/>
      <c r="I435" s="181"/>
      <c r="J435" s="180"/>
      <c r="K435" s="181"/>
      <c r="M435" s="176" t="s">
        <v>617</v>
      </c>
      <c r="O435" s="176"/>
      <c r="Q435" s="166"/>
    </row>
    <row r="436" spans="1:17" x14ac:dyDescent="0.2">
      <c r="A436" s="174"/>
      <c r="B436" s="175"/>
      <c r="C436" s="222" t="s">
        <v>618</v>
      </c>
      <c r="D436" s="223"/>
      <c r="E436" s="177">
        <v>1</v>
      </c>
      <c r="F436" s="178"/>
      <c r="G436" s="179"/>
      <c r="H436" s="180"/>
      <c r="I436" s="181"/>
      <c r="J436" s="180"/>
      <c r="K436" s="181"/>
      <c r="M436" s="176" t="s">
        <v>618</v>
      </c>
      <c r="O436" s="176"/>
      <c r="Q436" s="166"/>
    </row>
    <row r="437" spans="1:17" x14ac:dyDescent="0.2">
      <c r="A437" s="174"/>
      <c r="B437" s="175"/>
      <c r="C437" s="222" t="s">
        <v>619</v>
      </c>
      <c r="D437" s="223"/>
      <c r="E437" s="177">
        <v>1</v>
      </c>
      <c r="F437" s="178"/>
      <c r="G437" s="179"/>
      <c r="H437" s="180"/>
      <c r="I437" s="181"/>
      <c r="J437" s="180"/>
      <c r="K437" s="181"/>
      <c r="M437" s="176" t="s">
        <v>619</v>
      </c>
      <c r="O437" s="176"/>
      <c r="Q437" s="166"/>
    </row>
    <row r="438" spans="1:17" x14ac:dyDescent="0.2">
      <c r="A438" s="174"/>
      <c r="B438" s="175"/>
      <c r="C438" s="222" t="s">
        <v>620</v>
      </c>
      <c r="D438" s="223"/>
      <c r="E438" s="177">
        <v>1</v>
      </c>
      <c r="F438" s="178"/>
      <c r="G438" s="179"/>
      <c r="H438" s="180"/>
      <c r="I438" s="181"/>
      <c r="J438" s="180"/>
      <c r="K438" s="181"/>
      <c r="M438" s="176" t="s">
        <v>620</v>
      </c>
      <c r="O438" s="176"/>
      <c r="Q438" s="166"/>
    </row>
    <row r="439" spans="1:17" x14ac:dyDescent="0.2">
      <c r="A439" s="174"/>
      <c r="B439" s="175"/>
      <c r="C439" s="222" t="s">
        <v>621</v>
      </c>
      <c r="D439" s="223"/>
      <c r="E439" s="177">
        <v>1</v>
      </c>
      <c r="F439" s="178"/>
      <c r="G439" s="179"/>
      <c r="H439" s="180"/>
      <c r="I439" s="181"/>
      <c r="J439" s="180"/>
      <c r="K439" s="181"/>
      <c r="M439" s="176" t="s">
        <v>621</v>
      </c>
      <c r="O439" s="176"/>
      <c r="Q439" s="166"/>
    </row>
    <row r="440" spans="1:17" x14ac:dyDescent="0.2">
      <c r="A440" s="174"/>
      <c r="B440" s="175"/>
      <c r="C440" s="222" t="s">
        <v>622</v>
      </c>
      <c r="D440" s="223"/>
      <c r="E440" s="177">
        <v>1</v>
      </c>
      <c r="F440" s="178"/>
      <c r="G440" s="179"/>
      <c r="H440" s="180"/>
      <c r="I440" s="181"/>
      <c r="J440" s="180"/>
      <c r="K440" s="181"/>
      <c r="M440" s="176" t="s">
        <v>622</v>
      </c>
      <c r="O440" s="176"/>
      <c r="Q440" s="166"/>
    </row>
    <row r="441" spans="1:17" x14ac:dyDescent="0.2">
      <c r="A441" s="174"/>
      <c r="B441" s="175"/>
      <c r="C441" s="222" t="s">
        <v>623</v>
      </c>
      <c r="D441" s="223"/>
      <c r="E441" s="177">
        <v>1</v>
      </c>
      <c r="F441" s="178"/>
      <c r="G441" s="179"/>
      <c r="H441" s="180"/>
      <c r="I441" s="181"/>
      <c r="J441" s="180"/>
      <c r="K441" s="181"/>
      <c r="M441" s="176" t="s">
        <v>623</v>
      </c>
      <c r="O441" s="176"/>
      <c r="Q441" s="166"/>
    </row>
    <row r="442" spans="1:17" x14ac:dyDescent="0.2">
      <c r="A442" s="174"/>
      <c r="B442" s="175"/>
      <c r="C442" s="222" t="s">
        <v>624</v>
      </c>
      <c r="D442" s="223"/>
      <c r="E442" s="177">
        <v>1</v>
      </c>
      <c r="F442" s="178"/>
      <c r="G442" s="179"/>
      <c r="H442" s="180"/>
      <c r="I442" s="181"/>
      <c r="J442" s="180"/>
      <c r="K442" s="181"/>
      <c r="M442" s="176" t="s">
        <v>624</v>
      </c>
      <c r="O442" s="176"/>
      <c r="Q442" s="166"/>
    </row>
    <row r="443" spans="1:17" x14ac:dyDescent="0.2">
      <c r="A443" s="174"/>
      <c r="B443" s="175"/>
      <c r="C443" s="222" t="s">
        <v>625</v>
      </c>
      <c r="D443" s="223"/>
      <c r="E443" s="177">
        <v>1</v>
      </c>
      <c r="F443" s="178"/>
      <c r="G443" s="179"/>
      <c r="H443" s="180"/>
      <c r="I443" s="181"/>
      <c r="J443" s="180"/>
      <c r="K443" s="181"/>
      <c r="M443" s="176" t="s">
        <v>625</v>
      </c>
      <c r="O443" s="176"/>
      <c r="Q443" s="166"/>
    </row>
    <row r="444" spans="1:17" x14ac:dyDescent="0.2">
      <c r="A444" s="174"/>
      <c r="B444" s="175"/>
      <c r="C444" s="222" t="s">
        <v>626</v>
      </c>
      <c r="D444" s="223"/>
      <c r="E444" s="177">
        <v>1</v>
      </c>
      <c r="F444" s="178"/>
      <c r="G444" s="179"/>
      <c r="H444" s="180"/>
      <c r="I444" s="181"/>
      <c r="J444" s="180"/>
      <c r="K444" s="181"/>
      <c r="M444" s="176" t="s">
        <v>626</v>
      </c>
      <c r="O444" s="176"/>
      <c r="Q444" s="166"/>
    </row>
    <row r="445" spans="1:17" x14ac:dyDescent="0.2">
      <c r="A445" s="174"/>
      <c r="B445" s="175"/>
      <c r="C445" s="222" t="s">
        <v>627</v>
      </c>
      <c r="D445" s="223"/>
      <c r="E445" s="177">
        <v>1</v>
      </c>
      <c r="F445" s="178"/>
      <c r="G445" s="179"/>
      <c r="H445" s="180"/>
      <c r="I445" s="181"/>
      <c r="J445" s="180"/>
      <c r="K445" s="181"/>
      <c r="M445" s="176" t="s">
        <v>627</v>
      </c>
      <c r="O445" s="176"/>
      <c r="Q445" s="166"/>
    </row>
    <row r="446" spans="1:17" x14ac:dyDescent="0.2">
      <c r="A446" s="174"/>
      <c r="B446" s="175"/>
      <c r="C446" s="222" t="s">
        <v>628</v>
      </c>
      <c r="D446" s="223"/>
      <c r="E446" s="177">
        <v>1</v>
      </c>
      <c r="F446" s="178"/>
      <c r="G446" s="179"/>
      <c r="H446" s="180"/>
      <c r="I446" s="181"/>
      <c r="J446" s="180"/>
      <c r="K446" s="181"/>
      <c r="M446" s="176" t="s">
        <v>628</v>
      </c>
      <c r="O446" s="176"/>
      <c r="Q446" s="166"/>
    </row>
    <row r="447" spans="1:17" x14ac:dyDescent="0.2">
      <c r="A447" s="174"/>
      <c r="B447" s="175"/>
      <c r="C447" s="222" t="s">
        <v>629</v>
      </c>
      <c r="D447" s="223"/>
      <c r="E447" s="177">
        <v>1</v>
      </c>
      <c r="F447" s="178"/>
      <c r="G447" s="179"/>
      <c r="H447" s="180"/>
      <c r="I447" s="181"/>
      <c r="J447" s="180"/>
      <c r="K447" s="181"/>
      <c r="M447" s="176" t="s">
        <v>629</v>
      </c>
      <c r="O447" s="176"/>
      <c r="Q447" s="166"/>
    </row>
    <row r="448" spans="1:17" x14ac:dyDescent="0.2">
      <c r="A448" s="174"/>
      <c r="B448" s="175"/>
      <c r="C448" s="222" t="s">
        <v>630</v>
      </c>
      <c r="D448" s="223"/>
      <c r="E448" s="177">
        <v>1</v>
      </c>
      <c r="F448" s="178"/>
      <c r="G448" s="179"/>
      <c r="H448" s="180"/>
      <c r="I448" s="181"/>
      <c r="J448" s="180"/>
      <c r="K448" s="181"/>
      <c r="M448" s="176" t="s">
        <v>630</v>
      </c>
      <c r="O448" s="176"/>
      <c r="Q448" s="166"/>
    </row>
    <row r="449" spans="1:82" x14ac:dyDescent="0.2">
      <c r="A449" s="174"/>
      <c r="B449" s="175"/>
      <c r="C449" s="222" t="s">
        <v>631</v>
      </c>
      <c r="D449" s="223"/>
      <c r="E449" s="177">
        <v>1</v>
      </c>
      <c r="F449" s="178"/>
      <c r="G449" s="179"/>
      <c r="H449" s="180"/>
      <c r="I449" s="181"/>
      <c r="J449" s="180"/>
      <c r="K449" s="181"/>
      <c r="M449" s="176" t="s">
        <v>631</v>
      </c>
      <c r="O449" s="176"/>
      <c r="Q449" s="166"/>
    </row>
    <row r="450" spans="1:82" x14ac:dyDescent="0.2">
      <c r="A450" s="182"/>
      <c r="B450" s="183" t="s">
        <v>79</v>
      </c>
      <c r="C450" s="184" t="str">
        <f>CONCATENATE(B387," ",C387)</f>
        <v>64 Výplně otvorů</v>
      </c>
      <c r="D450" s="185"/>
      <c r="E450" s="186"/>
      <c r="F450" s="187"/>
      <c r="G450" s="188">
        <f>SUM(G387:G449)</f>
        <v>0</v>
      </c>
      <c r="H450" s="189"/>
      <c r="I450" s="190">
        <f>SUM(I387:I449)</f>
        <v>7.2459800000000003</v>
      </c>
      <c r="J450" s="189"/>
      <c r="K450" s="190">
        <f>SUM(K387:K449)</f>
        <v>0</v>
      </c>
      <c r="Q450" s="166">
        <v>4</v>
      </c>
      <c r="BC450" s="191">
        <f>SUM(BC387:BC449)</f>
        <v>0</v>
      </c>
      <c r="BD450" s="191">
        <f>SUM(BD387:BD449)</f>
        <v>0</v>
      </c>
      <c r="BE450" s="191">
        <f>SUM(BE387:BE449)</f>
        <v>0</v>
      </c>
      <c r="BF450" s="191">
        <f>SUM(BF387:BF449)</f>
        <v>0</v>
      </c>
      <c r="BG450" s="191">
        <f>SUM(BG387:BG449)</f>
        <v>0</v>
      </c>
    </row>
    <row r="451" spans="1:82" x14ac:dyDescent="0.2">
      <c r="A451" s="158" t="s">
        <v>76</v>
      </c>
      <c r="B451" s="159" t="s">
        <v>632</v>
      </c>
      <c r="C451" s="160" t="s">
        <v>633</v>
      </c>
      <c r="D451" s="161"/>
      <c r="E451" s="162"/>
      <c r="F451" s="162"/>
      <c r="G451" s="163"/>
      <c r="H451" s="164"/>
      <c r="I451" s="165"/>
      <c r="J451" s="164"/>
      <c r="K451" s="165"/>
      <c r="Q451" s="166">
        <v>1</v>
      </c>
    </row>
    <row r="452" spans="1:82" x14ac:dyDescent="0.2">
      <c r="A452" s="167">
        <v>105</v>
      </c>
      <c r="B452" s="168" t="s">
        <v>634</v>
      </c>
      <c r="C452" s="169" t="s">
        <v>635</v>
      </c>
      <c r="D452" s="170" t="s">
        <v>88</v>
      </c>
      <c r="E452" s="171">
        <v>542.62</v>
      </c>
      <c r="F452" s="171">
        <v>0</v>
      </c>
      <c r="G452" s="172">
        <f>E452*F452</f>
        <v>0</v>
      </c>
      <c r="H452" s="173">
        <v>1.8380000000000001E-2</v>
      </c>
      <c r="I452" s="173">
        <f>E452*H452</f>
        <v>9.9733555999999997</v>
      </c>
      <c r="J452" s="173">
        <v>0</v>
      </c>
      <c r="K452" s="173">
        <f>E452*J452</f>
        <v>0</v>
      </c>
      <c r="Q452" s="166">
        <v>2</v>
      </c>
      <c r="AA452" s="143">
        <v>1</v>
      </c>
      <c r="AB452" s="143">
        <v>1</v>
      </c>
      <c r="AC452" s="143">
        <v>1</v>
      </c>
      <c r="BB452" s="143">
        <v>1</v>
      </c>
      <c r="BC452" s="143">
        <f>IF(BB452=1,G452,0)</f>
        <v>0</v>
      </c>
      <c r="BD452" s="143">
        <f>IF(BB452=2,G452,0)</f>
        <v>0</v>
      </c>
      <c r="BE452" s="143">
        <f>IF(BB452=3,G452,0)</f>
        <v>0</v>
      </c>
      <c r="BF452" s="143">
        <f>IF(BB452=4,G452,0)</f>
        <v>0</v>
      </c>
      <c r="BG452" s="143">
        <f>IF(BB452=5,G452,0)</f>
        <v>0</v>
      </c>
      <c r="CA452" s="143">
        <v>1</v>
      </c>
      <c r="CB452" s="143">
        <v>1</v>
      </c>
      <c r="CC452" s="166"/>
      <c r="CD452" s="166"/>
    </row>
    <row r="453" spans="1:82" x14ac:dyDescent="0.2">
      <c r="A453" s="174"/>
      <c r="B453" s="175"/>
      <c r="C453" s="222" t="s">
        <v>636</v>
      </c>
      <c r="D453" s="223"/>
      <c r="E453" s="177">
        <v>131.91999999999999</v>
      </c>
      <c r="F453" s="178"/>
      <c r="G453" s="179"/>
      <c r="H453" s="180"/>
      <c r="I453" s="181"/>
      <c r="J453" s="180"/>
      <c r="K453" s="181"/>
      <c r="M453" s="176" t="s">
        <v>636</v>
      </c>
      <c r="O453" s="176"/>
      <c r="Q453" s="166"/>
    </row>
    <row r="454" spans="1:82" x14ac:dyDescent="0.2">
      <c r="A454" s="174"/>
      <c r="B454" s="175"/>
      <c r="C454" s="222" t="s">
        <v>637</v>
      </c>
      <c r="D454" s="223"/>
      <c r="E454" s="177">
        <v>101.95</v>
      </c>
      <c r="F454" s="178"/>
      <c r="G454" s="179"/>
      <c r="H454" s="180"/>
      <c r="I454" s="181"/>
      <c r="J454" s="180"/>
      <c r="K454" s="181"/>
      <c r="M454" s="176" t="s">
        <v>637</v>
      </c>
      <c r="O454" s="176"/>
      <c r="Q454" s="166"/>
    </row>
    <row r="455" spans="1:82" x14ac:dyDescent="0.2">
      <c r="A455" s="174"/>
      <c r="B455" s="175"/>
      <c r="C455" s="222" t="s">
        <v>638</v>
      </c>
      <c r="D455" s="223"/>
      <c r="E455" s="177">
        <v>169.76</v>
      </c>
      <c r="F455" s="178"/>
      <c r="G455" s="179"/>
      <c r="H455" s="180"/>
      <c r="I455" s="181"/>
      <c r="J455" s="180"/>
      <c r="K455" s="181"/>
      <c r="M455" s="176" t="s">
        <v>638</v>
      </c>
      <c r="O455" s="176"/>
      <c r="Q455" s="166"/>
    </row>
    <row r="456" spans="1:82" x14ac:dyDescent="0.2">
      <c r="A456" s="174"/>
      <c r="B456" s="175"/>
      <c r="C456" s="222" t="s">
        <v>639</v>
      </c>
      <c r="D456" s="223"/>
      <c r="E456" s="177">
        <v>138.99</v>
      </c>
      <c r="F456" s="178"/>
      <c r="G456" s="179"/>
      <c r="H456" s="180"/>
      <c r="I456" s="181"/>
      <c r="J456" s="180"/>
      <c r="K456" s="181"/>
      <c r="M456" s="176" t="s">
        <v>639</v>
      </c>
      <c r="O456" s="176"/>
      <c r="Q456" s="166"/>
    </row>
    <row r="457" spans="1:82" x14ac:dyDescent="0.2">
      <c r="A457" s="167">
        <v>106</v>
      </c>
      <c r="B457" s="168" t="s">
        <v>640</v>
      </c>
      <c r="C457" s="169" t="s">
        <v>641</v>
      </c>
      <c r="D457" s="170" t="s">
        <v>88</v>
      </c>
      <c r="E457" s="171">
        <v>1085.24</v>
      </c>
      <c r="F457" s="171">
        <v>0</v>
      </c>
      <c r="G457" s="172">
        <f>E457*F457</f>
        <v>0</v>
      </c>
      <c r="H457" s="173">
        <v>9.5E-4</v>
      </c>
      <c r="I457" s="173">
        <f>E457*H457</f>
        <v>1.030978</v>
      </c>
      <c r="J457" s="173">
        <v>0</v>
      </c>
      <c r="K457" s="173">
        <f>E457*J457</f>
        <v>0</v>
      </c>
      <c r="Q457" s="166">
        <v>2</v>
      </c>
      <c r="AA457" s="143">
        <v>1</v>
      </c>
      <c r="AB457" s="143">
        <v>1</v>
      </c>
      <c r="AC457" s="143">
        <v>1</v>
      </c>
      <c r="BB457" s="143">
        <v>1</v>
      </c>
      <c r="BC457" s="143">
        <f>IF(BB457=1,G457,0)</f>
        <v>0</v>
      </c>
      <c r="BD457" s="143">
        <f>IF(BB457=2,G457,0)</f>
        <v>0</v>
      </c>
      <c r="BE457" s="143">
        <f>IF(BB457=3,G457,0)</f>
        <v>0</v>
      </c>
      <c r="BF457" s="143">
        <f>IF(BB457=4,G457,0)</f>
        <v>0</v>
      </c>
      <c r="BG457" s="143">
        <f>IF(BB457=5,G457,0)</f>
        <v>0</v>
      </c>
      <c r="CA457" s="143">
        <v>1</v>
      </c>
      <c r="CB457" s="143">
        <v>1</v>
      </c>
      <c r="CC457" s="166"/>
      <c r="CD457" s="166"/>
    </row>
    <row r="458" spans="1:82" x14ac:dyDescent="0.2">
      <c r="A458" s="174"/>
      <c r="B458" s="175"/>
      <c r="C458" s="222" t="s">
        <v>642</v>
      </c>
      <c r="D458" s="223"/>
      <c r="E458" s="177">
        <v>1085.24</v>
      </c>
      <c r="F458" s="178"/>
      <c r="G458" s="179"/>
      <c r="H458" s="180"/>
      <c r="I458" s="181"/>
      <c r="J458" s="180"/>
      <c r="K458" s="181"/>
      <c r="M458" s="176" t="s">
        <v>642</v>
      </c>
      <c r="O458" s="176"/>
      <c r="Q458" s="166"/>
    </row>
    <row r="459" spans="1:82" x14ac:dyDescent="0.2">
      <c r="A459" s="167">
        <v>107</v>
      </c>
      <c r="B459" s="168" t="s">
        <v>643</v>
      </c>
      <c r="C459" s="169" t="s">
        <v>644</v>
      </c>
      <c r="D459" s="170" t="s">
        <v>88</v>
      </c>
      <c r="E459" s="171">
        <v>542.62</v>
      </c>
      <c r="F459" s="171">
        <v>0</v>
      </c>
      <c r="G459" s="172">
        <f>E459*F459</f>
        <v>0</v>
      </c>
      <c r="H459" s="173">
        <v>0</v>
      </c>
      <c r="I459" s="173">
        <f>E459*H459</f>
        <v>0</v>
      </c>
      <c r="J459" s="173">
        <v>0</v>
      </c>
      <c r="K459" s="173">
        <f>E459*J459</f>
        <v>0</v>
      </c>
      <c r="Q459" s="166">
        <v>2</v>
      </c>
      <c r="AA459" s="143">
        <v>1</v>
      </c>
      <c r="AB459" s="143">
        <v>1</v>
      </c>
      <c r="AC459" s="143">
        <v>1</v>
      </c>
      <c r="BB459" s="143">
        <v>1</v>
      </c>
      <c r="BC459" s="143">
        <f>IF(BB459=1,G459,0)</f>
        <v>0</v>
      </c>
      <c r="BD459" s="143">
        <f>IF(BB459=2,G459,0)</f>
        <v>0</v>
      </c>
      <c r="BE459" s="143">
        <f>IF(BB459=3,G459,0)</f>
        <v>0</v>
      </c>
      <c r="BF459" s="143">
        <f>IF(BB459=4,G459,0)</f>
        <v>0</v>
      </c>
      <c r="BG459" s="143">
        <f>IF(BB459=5,G459,0)</f>
        <v>0</v>
      </c>
      <c r="CA459" s="143">
        <v>1</v>
      </c>
      <c r="CB459" s="143">
        <v>1</v>
      </c>
      <c r="CC459" s="166"/>
      <c r="CD459" s="166"/>
    </row>
    <row r="460" spans="1:82" x14ac:dyDescent="0.2">
      <c r="A460" s="167">
        <v>108</v>
      </c>
      <c r="B460" s="168" t="s">
        <v>645</v>
      </c>
      <c r="C460" s="169" t="s">
        <v>646</v>
      </c>
      <c r="D460" s="170" t="s">
        <v>88</v>
      </c>
      <c r="E460" s="171">
        <v>542.62</v>
      </c>
      <c r="F460" s="171">
        <v>0</v>
      </c>
      <c r="G460" s="172">
        <f>E460*F460</f>
        <v>0</v>
      </c>
      <c r="H460" s="173">
        <v>0</v>
      </c>
      <c r="I460" s="173">
        <f>E460*H460</f>
        <v>0</v>
      </c>
      <c r="J460" s="173">
        <v>0</v>
      </c>
      <c r="K460" s="173">
        <f>E460*J460</f>
        <v>0</v>
      </c>
      <c r="Q460" s="166">
        <v>2</v>
      </c>
      <c r="AA460" s="143">
        <v>1</v>
      </c>
      <c r="AB460" s="143">
        <v>1</v>
      </c>
      <c r="AC460" s="143">
        <v>1</v>
      </c>
      <c r="BB460" s="143">
        <v>1</v>
      </c>
      <c r="BC460" s="143">
        <f>IF(BB460=1,G460,0)</f>
        <v>0</v>
      </c>
      <c r="BD460" s="143">
        <f>IF(BB460=2,G460,0)</f>
        <v>0</v>
      </c>
      <c r="BE460" s="143">
        <f>IF(BB460=3,G460,0)</f>
        <v>0</v>
      </c>
      <c r="BF460" s="143">
        <f>IF(BB460=4,G460,0)</f>
        <v>0</v>
      </c>
      <c r="BG460" s="143">
        <f>IF(BB460=5,G460,0)</f>
        <v>0</v>
      </c>
      <c r="CA460" s="143">
        <v>1</v>
      </c>
      <c r="CB460" s="143">
        <v>1</v>
      </c>
      <c r="CC460" s="166"/>
      <c r="CD460" s="166"/>
    </row>
    <row r="461" spans="1:82" x14ac:dyDescent="0.2">
      <c r="A461" s="167">
        <v>109</v>
      </c>
      <c r="B461" s="168" t="s">
        <v>647</v>
      </c>
      <c r="C461" s="169" t="s">
        <v>648</v>
      </c>
      <c r="D461" s="170" t="s">
        <v>88</v>
      </c>
      <c r="E461" s="171">
        <v>1085.24</v>
      </c>
      <c r="F461" s="171">
        <v>0</v>
      </c>
      <c r="G461" s="172">
        <f>E461*F461</f>
        <v>0</v>
      </c>
      <c r="H461" s="173">
        <v>0</v>
      </c>
      <c r="I461" s="173">
        <f>E461*H461</f>
        <v>0</v>
      </c>
      <c r="J461" s="173">
        <v>0</v>
      </c>
      <c r="K461" s="173">
        <f>E461*J461</f>
        <v>0</v>
      </c>
      <c r="Q461" s="166">
        <v>2</v>
      </c>
      <c r="AA461" s="143">
        <v>1</v>
      </c>
      <c r="AB461" s="143">
        <v>1</v>
      </c>
      <c r="AC461" s="143">
        <v>1</v>
      </c>
      <c r="BB461" s="143">
        <v>1</v>
      </c>
      <c r="BC461" s="143">
        <f>IF(BB461=1,G461,0)</f>
        <v>0</v>
      </c>
      <c r="BD461" s="143">
        <f>IF(BB461=2,G461,0)</f>
        <v>0</v>
      </c>
      <c r="BE461" s="143">
        <f>IF(BB461=3,G461,0)</f>
        <v>0</v>
      </c>
      <c r="BF461" s="143">
        <f>IF(BB461=4,G461,0)</f>
        <v>0</v>
      </c>
      <c r="BG461" s="143">
        <f>IF(BB461=5,G461,0)</f>
        <v>0</v>
      </c>
      <c r="CA461" s="143">
        <v>1</v>
      </c>
      <c r="CB461" s="143">
        <v>1</v>
      </c>
      <c r="CC461" s="166"/>
      <c r="CD461" s="166"/>
    </row>
    <row r="462" spans="1:82" x14ac:dyDescent="0.2">
      <c r="A462" s="174"/>
      <c r="B462" s="175"/>
      <c r="C462" s="222" t="s">
        <v>642</v>
      </c>
      <c r="D462" s="223"/>
      <c r="E462" s="177">
        <v>1085.24</v>
      </c>
      <c r="F462" s="178"/>
      <c r="G462" s="179"/>
      <c r="H462" s="180"/>
      <c r="I462" s="181"/>
      <c r="J462" s="180"/>
      <c r="K462" s="181"/>
      <c r="M462" s="176" t="s">
        <v>642</v>
      </c>
      <c r="O462" s="176"/>
      <c r="Q462" s="166"/>
    </row>
    <row r="463" spans="1:82" x14ac:dyDescent="0.2">
      <c r="A463" s="167">
        <v>110</v>
      </c>
      <c r="B463" s="168" t="s">
        <v>649</v>
      </c>
      <c r="C463" s="169" t="s">
        <v>650</v>
      </c>
      <c r="D463" s="170" t="s">
        <v>88</v>
      </c>
      <c r="E463" s="171">
        <v>542.62</v>
      </c>
      <c r="F463" s="171">
        <v>0</v>
      </c>
      <c r="G463" s="172">
        <f>E463*F463</f>
        <v>0</v>
      </c>
      <c r="H463" s="173">
        <v>0</v>
      </c>
      <c r="I463" s="173">
        <f>E463*H463</f>
        <v>0</v>
      </c>
      <c r="J463" s="173">
        <v>0</v>
      </c>
      <c r="K463" s="173">
        <f>E463*J463</f>
        <v>0</v>
      </c>
      <c r="Q463" s="166">
        <v>2</v>
      </c>
      <c r="AA463" s="143">
        <v>1</v>
      </c>
      <c r="AB463" s="143">
        <v>1</v>
      </c>
      <c r="AC463" s="143">
        <v>1</v>
      </c>
      <c r="BB463" s="143">
        <v>1</v>
      </c>
      <c r="BC463" s="143">
        <f>IF(BB463=1,G463,0)</f>
        <v>0</v>
      </c>
      <c r="BD463" s="143">
        <f>IF(BB463=2,G463,0)</f>
        <v>0</v>
      </c>
      <c r="BE463" s="143">
        <f>IF(BB463=3,G463,0)</f>
        <v>0</v>
      </c>
      <c r="BF463" s="143">
        <f>IF(BB463=4,G463,0)</f>
        <v>0</v>
      </c>
      <c r="BG463" s="143">
        <f>IF(BB463=5,G463,0)</f>
        <v>0</v>
      </c>
      <c r="CA463" s="143">
        <v>1</v>
      </c>
      <c r="CB463" s="143">
        <v>1</v>
      </c>
      <c r="CC463" s="166"/>
      <c r="CD463" s="166"/>
    </row>
    <row r="464" spans="1:82" x14ac:dyDescent="0.2">
      <c r="A464" s="167">
        <v>111</v>
      </c>
      <c r="B464" s="168" t="s">
        <v>651</v>
      </c>
      <c r="C464" s="169" t="s">
        <v>652</v>
      </c>
      <c r="D464" s="170" t="s">
        <v>88</v>
      </c>
      <c r="E464" s="171">
        <v>561.9</v>
      </c>
      <c r="F464" s="171">
        <v>0</v>
      </c>
      <c r="G464" s="172">
        <f>E464*F464</f>
        <v>0</v>
      </c>
      <c r="H464" s="173">
        <v>1.58E-3</v>
      </c>
      <c r="I464" s="173">
        <f>E464*H464</f>
        <v>0.88780199999999998</v>
      </c>
      <c r="J464" s="173">
        <v>0</v>
      </c>
      <c r="K464" s="173">
        <f>E464*J464</f>
        <v>0</v>
      </c>
      <c r="Q464" s="166">
        <v>2</v>
      </c>
      <c r="AA464" s="143">
        <v>1</v>
      </c>
      <c r="AB464" s="143">
        <v>1</v>
      </c>
      <c r="AC464" s="143">
        <v>1</v>
      </c>
      <c r="BB464" s="143">
        <v>1</v>
      </c>
      <c r="BC464" s="143">
        <f>IF(BB464=1,G464,0)</f>
        <v>0</v>
      </c>
      <c r="BD464" s="143">
        <f>IF(BB464=2,G464,0)</f>
        <v>0</v>
      </c>
      <c r="BE464" s="143">
        <f>IF(BB464=3,G464,0)</f>
        <v>0</v>
      </c>
      <c r="BF464" s="143">
        <f>IF(BB464=4,G464,0)</f>
        <v>0</v>
      </c>
      <c r="BG464" s="143">
        <f>IF(BB464=5,G464,0)</f>
        <v>0</v>
      </c>
      <c r="CA464" s="143">
        <v>1</v>
      </c>
      <c r="CB464" s="143">
        <v>1</v>
      </c>
      <c r="CC464" s="166"/>
      <c r="CD464" s="166"/>
    </row>
    <row r="465" spans="1:82" x14ac:dyDescent="0.2">
      <c r="A465" s="174"/>
      <c r="B465" s="175"/>
      <c r="C465" s="222" t="s">
        <v>653</v>
      </c>
      <c r="D465" s="223"/>
      <c r="E465" s="177">
        <v>200.8</v>
      </c>
      <c r="F465" s="178"/>
      <c r="G465" s="179"/>
      <c r="H465" s="180"/>
      <c r="I465" s="181"/>
      <c r="J465" s="180"/>
      <c r="K465" s="181"/>
      <c r="M465" s="176" t="s">
        <v>653</v>
      </c>
      <c r="O465" s="176"/>
      <c r="Q465" s="166"/>
    </row>
    <row r="466" spans="1:82" x14ac:dyDescent="0.2">
      <c r="A466" s="174"/>
      <c r="B466" s="175"/>
      <c r="C466" s="222" t="s">
        <v>654</v>
      </c>
      <c r="D466" s="223"/>
      <c r="E466" s="177">
        <v>99.9</v>
      </c>
      <c r="F466" s="178"/>
      <c r="G466" s="179"/>
      <c r="H466" s="180"/>
      <c r="I466" s="181"/>
      <c r="J466" s="180"/>
      <c r="K466" s="181"/>
      <c r="M466" s="176" t="s">
        <v>654</v>
      </c>
      <c r="O466" s="176"/>
      <c r="Q466" s="166"/>
    </row>
    <row r="467" spans="1:82" x14ac:dyDescent="0.2">
      <c r="A467" s="174"/>
      <c r="B467" s="175"/>
      <c r="C467" s="222" t="s">
        <v>655</v>
      </c>
      <c r="D467" s="223"/>
      <c r="E467" s="177">
        <v>99.3</v>
      </c>
      <c r="F467" s="178"/>
      <c r="G467" s="179"/>
      <c r="H467" s="180"/>
      <c r="I467" s="181"/>
      <c r="J467" s="180"/>
      <c r="K467" s="181"/>
      <c r="M467" s="176" t="s">
        <v>655</v>
      </c>
      <c r="O467" s="176"/>
      <c r="Q467" s="166"/>
    </row>
    <row r="468" spans="1:82" x14ac:dyDescent="0.2">
      <c r="A468" s="174"/>
      <c r="B468" s="175"/>
      <c r="C468" s="222" t="s">
        <v>656</v>
      </c>
      <c r="D468" s="223"/>
      <c r="E468" s="177">
        <v>94.4</v>
      </c>
      <c r="F468" s="178"/>
      <c r="G468" s="179"/>
      <c r="H468" s="180"/>
      <c r="I468" s="181"/>
      <c r="J468" s="180"/>
      <c r="K468" s="181"/>
      <c r="M468" s="176" t="s">
        <v>656</v>
      </c>
      <c r="O468" s="176"/>
      <c r="Q468" s="166"/>
    </row>
    <row r="469" spans="1:82" x14ac:dyDescent="0.2">
      <c r="A469" s="174"/>
      <c r="B469" s="175"/>
      <c r="C469" s="222" t="s">
        <v>657</v>
      </c>
      <c r="D469" s="223"/>
      <c r="E469" s="177">
        <v>67.5</v>
      </c>
      <c r="F469" s="178"/>
      <c r="G469" s="179"/>
      <c r="H469" s="180"/>
      <c r="I469" s="181"/>
      <c r="J469" s="180"/>
      <c r="K469" s="181"/>
      <c r="M469" s="176" t="s">
        <v>657</v>
      </c>
      <c r="O469" s="176"/>
      <c r="Q469" s="166"/>
    </row>
    <row r="470" spans="1:82" x14ac:dyDescent="0.2">
      <c r="A470" s="182"/>
      <c r="B470" s="183" t="s">
        <v>79</v>
      </c>
      <c r="C470" s="184" t="str">
        <f>CONCATENATE(B451," ",C451)</f>
        <v>94 Lešení a stavební výtahy</v>
      </c>
      <c r="D470" s="185"/>
      <c r="E470" s="186"/>
      <c r="F470" s="187"/>
      <c r="G470" s="188">
        <f>SUM(G451:G469)</f>
        <v>0</v>
      </c>
      <c r="H470" s="189"/>
      <c r="I470" s="190">
        <f>SUM(I451:I469)</f>
        <v>11.8921356</v>
      </c>
      <c r="J470" s="189"/>
      <c r="K470" s="190">
        <f>SUM(K451:K469)</f>
        <v>0</v>
      </c>
      <c r="Q470" s="166">
        <v>4</v>
      </c>
      <c r="BC470" s="191">
        <f>SUM(BC451:BC469)</f>
        <v>0</v>
      </c>
      <c r="BD470" s="191">
        <f>SUM(BD451:BD469)</f>
        <v>0</v>
      </c>
      <c r="BE470" s="191">
        <f>SUM(BE451:BE469)</f>
        <v>0</v>
      </c>
      <c r="BF470" s="191">
        <f>SUM(BF451:BF469)</f>
        <v>0</v>
      </c>
      <c r="BG470" s="191">
        <f>SUM(BG451:BG469)</f>
        <v>0</v>
      </c>
    </row>
    <row r="471" spans="1:82" x14ac:dyDescent="0.2">
      <c r="A471" s="158" t="s">
        <v>76</v>
      </c>
      <c r="B471" s="159" t="s">
        <v>658</v>
      </c>
      <c r="C471" s="160" t="s">
        <v>659</v>
      </c>
      <c r="D471" s="161"/>
      <c r="E471" s="162"/>
      <c r="F471" s="162"/>
      <c r="G471" s="163"/>
      <c r="H471" s="164"/>
      <c r="I471" s="165"/>
      <c r="J471" s="164"/>
      <c r="K471" s="165"/>
      <c r="Q471" s="166">
        <v>1</v>
      </c>
    </row>
    <row r="472" spans="1:82" x14ac:dyDescent="0.2">
      <c r="A472" s="167">
        <v>112</v>
      </c>
      <c r="B472" s="168" t="s">
        <v>660</v>
      </c>
      <c r="C472" s="169" t="s">
        <v>661</v>
      </c>
      <c r="D472" s="170" t="s">
        <v>88</v>
      </c>
      <c r="E472" s="171">
        <v>564</v>
      </c>
      <c r="F472" s="171">
        <v>0</v>
      </c>
      <c r="G472" s="172">
        <f>E472*F472</f>
        <v>0</v>
      </c>
      <c r="H472" s="173">
        <v>4.0000000000000003E-5</v>
      </c>
      <c r="I472" s="173">
        <f>E472*H472</f>
        <v>2.256E-2</v>
      </c>
      <c r="J472" s="173">
        <v>0</v>
      </c>
      <c r="K472" s="173">
        <f>E472*J472</f>
        <v>0</v>
      </c>
      <c r="Q472" s="166">
        <v>2</v>
      </c>
      <c r="AA472" s="143">
        <v>1</v>
      </c>
      <c r="AB472" s="143">
        <v>1</v>
      </c>
      <c r="AC472" s="143">
        <v>1</v>
      </c>
      <c r="BB472" s="143">
        <v>1</v>
      </c>
      <c r="BC472" s="143">
        <f>IF(BB472=1,G472,0)</f>
        <v>0</v>
      </c>
      <c r="BD472" s="143">
        <f>IF(BB472=2,G472,0)</f>
        <v>0</v>
      </c>
      <c r="BE472" s="143">
        <f>IF(BB472=3,G472,0)</f>
        <v>0</v>
      </c>
      <c r="BF472" s="143">
        <f>IF(BB472=4,G472,0)</f>
        <v>0</v>
      </c>
      <c r="BG472" s="143">
        <f>IF(BB472=5,G472,0)</f>
        <v>0</v>
      </c>
      <c r="CA472" s="143">
        <v>1</v>
      </c>
      <c r="CB472" s="143">
        <v>1</v>
      </c>
      <c r="CC472" s="166"/>
      <c r="CD472" s="166"/>
    </row>
    <row r="473" spans="1:82" x14ac:dyDescent="0.2">
      <c r="A473" s="167">
        <v>113</v>
      </c>
      <c r="B473" s="168" t="s">
        <v>662</v>
      </c>
      <c r="C473" s="169" t="s">
        <v>663</v>
      </c>
      <c r="D473" s="170" t="s">
        <v>191</v>
      </c>
      <c r="E473" s="171">
        <v>3</v>
      </c>
      <c r="F473" s="171">
        <v>0</v>
      </c>
      <c r="G473" s="172">
        <f>E473*F473</f>
        <v>0</v>
      </c>
      <c r="H473" s="173">
        <v>0</v>
      </c>
      <c r="I473" s="173">
        <f>E473*H473</f>
        <v>0</v>
      </c>
      <c r="J473" s="173">
        <v>0</v>
      </c>
      <c r="K473" s="173">
        <f>E473*J473</f>
        <v>0</v>
      </c>
      <c r="Q473" s="166">
        <v>2</v>
      </c>
      <c r="AA473" s="143">
        <v>1</v>
      </c>
      <c r="AB473" s="143">
        <v>1</v>
      </c>
      <c r="AC473" s="143">
        <v>1</v>
      </c>
      <c r="BB473" s="143">
        <v>1</v>
      </c>
      <c r="BC473" s="143">
        <f>IF(BB473=1,G473,0)</f>
        <v>0</v>
      </c>
      <c r="BD473" s="143">
        <f>IF(BB473=2,G473,0)</f>
        <v>0</v>
      </c>
      <c r="BE473" s="143">
        <f>IF(BB473=3,G473,0)</f>
        <v>0</v>
      </c>
      <c r="BF473" s="143">
        <f>IF(BB473=4,G473,0)</f>
        <v>0</v>
      </c>
      <c r="BG473" s="143">
        <f>IF(BB473=5,G473,0)</f>
        <v>0</v>
      </c>
      <c r="CA473" s="143">
        <v>1</v>
      </c>
      <c r="CB473" s="143">
        <v>1</v>
      </c>
      <c r="CC473" s="166"/>
      <c r="CD473" s="166"/>
    </row>
    <row r="474" spans="1:82" x14ac:dyDescent="0.2">
      <c r="A474" s="174"/>
      <c r="B474" s="175"/>
      <c r="C474" s="222" t="s">
        <v>664</v>
      </c>
      <c r="D474" s="223"/>
      <c r="E474" s="177">
        <v>3</v>
      </c>
      <c r="F474" s="178"/>
      <c r="G474" s="179"/>
      <c r="H474" s="180"/>
      <c r="I474" s="181"/>
      <c r="J474" s="180"/>
      <c r="K474" s="181"/>
      <c r="M474" s="176" t="s">
        <v>664</v>
      </c>
      <c r="O474" s="176"/>
      <c r="Q474" s="166"/>
    </row>
    <row r="475" spans="1:82" x14ac:dyDescent="0.2">
      <c r="A475" s="182"/>
      <c r="B475" s="183" t="s">
        <v>79</v>
      </c>
      <c r="C475" s="184" t="str">
        <f>CONCATENATE(B471," ",C471)</f>
        <v>95 Dokončovací konstrukce na pozemních stavbách</v>
      </c>
      <c r="D475" s="185"/>
      <c r="E475" s="186"/>
      <c r="F475" s="187"/>
      <c r="G475" s="188">
        <f>SUM(G471:G474)</f>
        <v>0</v>
      </c>
      <c r="H475" s="189"/>
      <c r="I475" s="190">
        <f>SUM(I471:I474)</f>
        <v>2.256E-2</v>
      </c>
      <c r="J475" s="189"/>
      <c r="K475" s="190">
        <f>SUM(K471:K474)</f>
        <v>0</v>
      </c>
      <c r="Q475" s="166">
        <v>4</v>
      </c>
      <c r="BC475" s="191">
        <f>SUM(BC471:BC474)</f>
        <v>0</v>
      </c>
      <c r="BD475" s="191">
        <f>SUM(BD471:BD474)</f>
        <v>0</v>
      </c>
      <c r="BE475" s="191">
        <f>SUM(BE471:BE474)</f>
        <v>0</v>
      </c>
      <c r="BF475" s="191">
        <f>SUM(BF471:BF474)</f>
        <v>0</v>
      </c>
      <c r="BG475" s="191">
        <f>SUM(BG471:BG474)</f>
        <v>0</v>
      </c>
    </row>
    <row r="476" spans="1:82" x14ac:dyDescent="0.2">
      <c r="A476" s="158" t="s">
        <v>76</v>
      </c>
      <c r="B476" s="159" t="s">
        <v>665</v>
      </c>
      <c r="C476" s="160" t="s">
        <v>666</v>
      </c>
      <c r="D476" s="161"/>
      <c r="E476" s="162"/>
      <c r="F476" s="162"/>
      <c r="G476" s="163"/>
      <c r="H476" s="164"/>
      <c r="I476" s="165"/>
      <c r="J476" s="164"/>
      <c r="K476" s="165"/>
      <c r="Q476" s="166">
        <v>1</v>
      </c>
    </row>
    <row r="477" spans="1:82" x14ac:dyDescent="0.2">
      <c r="A477" s="167">
        <v>114</v>
      </c>
      <c r="B477" s="168" t="s">
        <v>667</v>
      </c>
      <c r="C477" s="169" t="s">
        <v>668</v>
      </c>
      <c r="D477" s="170" t="s">
        <v>88</v>
      </c>
      <c r="E477" s="171">
        <v>51.9</v>
      </c>
      <c r="F477" s="171">
        <v>0</v>
      </c>
      <c r="G477" s="172">
        <f>E477*F477</f>
        <v>0</v>
      </c>
      <c r="H477" s="173">
        <v>0</v>
      </c>
      <c r="I477" s="173">
        <f>E477*H477</f>
        <v>0</v>
      </c>
      <c r="J477" s="173">
        <v>-1.721E-2</v>
      </c>
      <c r="K477" s="173">
        <f>E477*J477</f>
        <v>-0.89319899999999997</v>
      </c>
      <c r="Q477" s="166">
        <v>2</v>
      </c>
      <c r="AA477" s="143">
        <v>1</v>
      </c>
      <c r="AB477" s="143">
        <v>7</v>
      </c>
      <c r="AC477" s="143">
        <v>7</v>
      </c>
      <c r="BB477" s="143">
        <v>1</v>
      </c>
      <c r="BC477" s="143">
        <f>IF(BB477=1,G477,0)</f>
        <v>0</v>
      </c>
      <c r="BD477" s="143">
        <f>IF(BB477=2,G477,0)</f>
        <v>0</v>
      </c>
      <c r="BE477" s="143">
        <f>IF(BB477=3,G477,0)</f>
        <v>0</v>
      </c>
      <c r="BF477" s="143">
        <f>IF(BB477=4,G477,0)</f>
        <v>0</v>
      </c>
      <c r="BG477" s="143">
        <f>IF(BB477=5,G477,0)</f>
        <v>0</v>
      </c>
      <c r="CA477" s="143">
        <v>1</v>
      </c>
      <c r="CB477" s="143">
        <v>7</v>
      </c>
      <c r="CC477" s="166"/>
      <c r="CD477" s="166"/>
    </row>
    <row r="478" spans="1:82" x14ac:dyDescent="0.2">
      <c r="A478" s="174"/>
      <c r="B478" s="175"/>
      <c r="C478" s="222" t="s">
        <v>669</v>
      </c>
      <c r="D478" s="223"/>
      <c r="E478" s="177">
        <v>51.9</v>
      </c>
      <c r="F478" s="178"/>
      <c r="G478" s="179"/>
      <c r="H478" s="180"/>
      <c r="I478" s="181"/>
      <c r="J478" s="180"/>
      <c r="K478" s="181"/>
      <c r="M478" s="176" t="s">
        <v>669</v>
      </c>
      <c r="O478" s="176"/>
      <c r="Q478" s="166"/>
    </row>
    <row r="479" spans="1:82" x14ac:dyDescent="0.2">
      <c r="A479" s="167">
        <v>115</v>
      </c>
      <c r="B479" s="168" t="s">
        <v>670</v>
      </c>
      <c r="C479" s="169" t="s">
        <v>671</v>
      </c>
      <c r="D479" s="170" t="s">
        <v>162</v>
      </c>
      <c r="E479" s="171">
        <v>9.5</v>
      </c>
      <c r="F479" s="171">
        <v>0</v>
      </c>
      <c r="G479" s="172">
        <f>E479*F479</f>
        <v>0</v>
      </c>
      <c r="H479" s="173">
        <v>0</v>
      </c>
      <c r="I479" s="173">
        <f>E479*H479</f>
        <v>0</v>
      </c>
      <c r="J479" s="173">
        <v>0</v>
      </c>
      <c r="K479" s="173">
        <f>E479*J479</f>
        <v>0</v>
      </c>
      <c r="Q479" s="166">
        <v>2</v>
      </c>
      <c r="AA479" s="143">
        <v>1</v>
      </c>
      <c r="AB479" s="143">
        <v>1</v>
      </c>
      <c r="AC479" s="143">
        <v>1</v>
      </c>
      <c r="BB479" s="143">
        <v>1</v>
      </c>
      <c r="BC479" s="143">
        <f>IF(BB479=1,G479,0)</f>
        <v>0</v>
      </c>
      <c r="BD479" s="143">
        <f>IF(BB479=2,G479,0)</f>
        <v>0</v>
      </c>
      <c r="BE479" s="143">
        <f>IF(BB479=3,G479,0)</f>
        <v>0</v>
      </c>
      <c r="BF479" s="143">
        <f>IF(BB479=4,G479,0)</f>
        <v>0</v>
      </c>
      <c r="BG479" s="143">
        <f>IF(BB479=5,G479,0)</f>
        <v>0</v>
      </c>
      <c r="CA479" s="143">
        <v>1</v>
      </c>
      <c r="CB479" s="143">
        <v>1</v>
      </c>
      <c r="CC479" s="166"/>
      <c r="CD479" s="166"/>
    </row>
    <row r="480" spans="1:82" x14ac:dyDescent="0.2">
      <c r="A480" s="167">
        <v>116</v>
      </c>
      <c r="B480" s="168" t="s">
        <v>672</v>
      </c>
      <c r="C480" s="169" t="s">
        <v>673</v>
      </c>
      <c r="D480" s="170" t="s">
        <v>92</v>
      </c>
      <c r="E480" s="171">
        <v>24.256799999999998</v>
      </c>
      <c r="F480" s="171">
        <v>0</v>
      </c>
      <c r="G480" s="172">
        <f>E480*F480</f>
        <v>0</v>
      </c>
      <c r="H480" s="173">
        <v>0</v>
      </c>
      <c r="I480" s="173">
        <f>E480*H480</f>
        <v>0</v>
      </c>
      <c r="J480" s="173">
        <v>-2</v>
      </c>
      <c r="K480" s="173">
        <f>E480*J480</f>
        <v>-48.513599999999997</v>
      </c>
      <c r="Q480" s="166">
        <v>2</v>
      </c>
      <c r="AA480" s="143">
        <v>1</v>
      </c>
      <c r="AB480" s="143">
        <v>1</v>
      </c>
      <c r="AC480" s="143">
        <v>1</v>
      </c>
      <c r="BB480" s="143">
        <v>1</v>
      </c>
      <c r="BC480" s="143">
        <f>IF(BB480=1,G480,0)</f>
        <v>0</v>
      </c>
      <c r="BD480" s="143">
        <f>IF(BB480=2,G480,0)</f>
        <v>0</v>
      </c>
      <c r="BE480" s="143">
        <f>IF(BB480=3,G480,0)</f>
        <v>0</v>
      </c>
      <c r="BF480" s="143">
        <f>IF(BB480=4,G480,0)</f>
        <v>0</v>
      </c>
      <c r="BG480" s="143">
        <f>IF(BB480=5,G480,0)</f>
        <v>0</v>
      </c>
      <c r="CA480" s="143">
        <v>1</v>
      </c>
      <c r="CB480" s="143">
        <v>1</v>
      </c>
      <c r="CC480" s="166"/>
      <c r="CD480" s="166"/>
    </row>
    <row r="481" spans="1:82" ht="22.5" x14ac:dyDescent="0.2">
      <c r="A481" s="174"/>
      <c r="B481" s="175"/>
      <c r="C481" s="222" t="s">
        <v>674</v>
      </c>
      <c r="D481" s="223"/>
      <c r="E481" s="177">
        <v>24.256799999999998</v>
      </c>
      <c r="F481" s="178"/>
      <c r="G481" s="179"/>
      <c r="H481" s="180"/>
      <c r="I481" s="181"/>
      <c r="J481" s="180"/>
      <c r="K481" s="181"/>
      <c r="M481" s="176" t="s">
        <v>674</v>
      </c>
      <c r="O481" s="176"/>
      <c r="Q481" s="166"/>
    </row>
    <row r="482" spans="1:82" x14ac:dyDescent="0.2">
      <c r="A482" s="167">
        <v>117</v>
      </c>
      <c r="B482" s="168" t="s">
        <v>675</v>
      </c>
      <c r="C482" s="169" t="s">
        <v>676</v>
      </c>
      <c r="D482" s="170" t="s">
        <v>92</v>
      </c>
      <c r="E482" s="171">
        <v>65.326499999999996</v>
      </c>
      <c r="F482" s="171">
        <v>0</v>
      </c>
      <c r="G482" s="172">
        <f>E482*F482</f>
        <v>0</v>
      </c>
      <c r="H482" s="173">
        <v>1.2800000000000001E-3</v>
      </c>
      <c r="I482" s="173">
        <f>E482*H482</f>
        <v>8.3617919999999998E-2</v>
      </c>
      <c r="J482" s="173">
        <v>-1.8</v>
      </c>
      <c r="K482" s="173">
        <f>E482*J482</f>
        <v>-117.5877</v>
      </c>
      <c r="Q482" s="166">
        <v>2</v>
      </c>
      <c r="AA482" s="143">
        <v>1</v>
      </c>
      <c r="AB482" s="143">
        <v>1</v>
      </c>
      <c r="AC482" s="143">
        <v>1</v>
      </c>
      <c r="BB482" s="143">
        <v>1</v>
      </c>
      <c r="BC482" s="143">
        <f>IF(BB482=1,G482,0)</f>
        <v>0</v>
      </c>
      <c r="BD482" s="143">
        <f>IF(BB482=2,G482,0)</f>
        <v>0</v>
      </c>
      <c r="BE482" s="143">
        <f>IF(BB482=3,G482,0)</f>
        <v>0</v>
      </c>
      <c r="BF482" s="143">
        <f>IF(BB482=4,G482,0)</f>
        <v>0</v>
      </c>
      <c r="BG482" s="143">
        <f>IF(BB482=5,G482,0)</f>
        <v>0</v>
      </c>
      <c r="CA482" s="143">
        <v>1</v>
      </c>
      <c r="CB482" s="143">
        <v>1</v>
      </c>
      <c r="CC482" s="166"/>
      <c r="CD482" s="166"/>
    </row>
    <row r="483" spans="1:82" ht="22.5" x14ac:dyDescent="0.2">
      <c r="A483" s="174"/>
      <c r="B483" s="175"/>
      <c r="C483" s="222" t="s">
        <v>677</v>
      </c>
      <c r="D483" s="223"/>
      <c r="E483" s="177">
        <v>39.6145</v>
      </c>
      <c r="F483" s="178"/>
      <c r="G483" s="179"/>
      <c r="H483" s="180"/>
      <c r="I483" s="181"/>
      <c r="J483" s="180"/>
      <c r="K483" s="181"/>
      <c r="M483" s="176" t="s">
        <v>677</v>
      </c>
      <c r="O483" s="176"/>
      <c r="Q483" s="166"/>
    </row>
    <row r="484" spans="1:82" x14ac:dyDescent="0.2">
      <c r="A484" s="174"/>
      <c r="B484" s="175"/>
      <c r="C484" s="222" t="s">
        <v>678</v>
      </c>
      <c r="D484" s="223"/>
      <c r="E484" s="177">
        <v>16.810700000000001</v>
      </c>
      <c r="F484" s="178"/>
      <c r="G484" s="179"/>
      <c r="H484" s="180"/>
      <c r="I484" s="181"/>
      <c r="J484" s="180"/>
      <c r="K484" s="181"/>
      <c r="M484" s="176" t="s">
        <v>678</v>
      </c>
      <c r="O484" s="176"/>
      <c r="Q484" s="166"/>
    </row>
    <row r="485" spans="1:82" x14ac:dyDescent="0.2">
      <c r="A485" s="174"/>
      <c r="B485" s="175"/>
      <c r="C485" s="222" t="s">
        <v>679</v>
      </c>
      <c r="D485" s="223"/>
      <c r="E485" s="177">
        <v>7.2864000000000004</v>
      </c>
      <c r="F485" s="178"/>
      <c r="G485" s="179"/>
      <c r="H485" s="180"/>
      <c r="I485" s="181"/>
      <c r="J485" s="180"/>
      <c r="K485" s="181"/>
      <c r="M485" s="176" t="s">
        <v>679</v>
      </c>
      <c r="O485" s="176"/>
      <c r="Q485" s="166"/>
    </row>
    <row r="486" spans="1:82" x14ac:dyDescent="0.2">
      <c r="A486" s="174"/>
      <c r="B486" s="175"/>
      <c r="C486" s="222" t="s">
        <v>680</v>
      </c>
      <c r="D486" s="223"/>
      <c r="E486" s="177">
        <v>1.6149</v>
      </c>
      <c r="F486" s="178"/>
      <c r="G486" s="179"/>
      <c r="H486" s="180"/>
      <c r="I486" s="181"/>
      <c r="J486" s="180"/>
      <c r="K486" s="181"/>
      <c r="M486" s="176" t="s">
        <v>680</v>
      </c>
      <c r="O486" s="176"/>
      <c r="Q486" s="166"/>
    </row>
    <row r="487" spans="1:82" x14ac:dyDescent="0.2">
      <c r="A487" s="167">
        <v>118</v>
      </c>
      <c r="B487" s="168" t="s">
        <v>681</v>
      </c>
      <c r="C487" s="169" t="s">
        <v>682</v>
      </c>
      <c r="D487" s="170" t="s">
        <v>88</v>
      </c>
      <c r="E487" s="171">
        <v>127.32810000000001</v>
      </c>
      <c r="F487" s="171">
        <v>0</v>
      </c>
      <c r="G487" s="172">
        <f>E487*F487</f>
        <v>0</v>
      </c>
      <c r="H487" s="173">
        <v>6.7000000000000002E-4</v>
      </c>
      <c r="I487" s="173">
        <f>E487*H487</f>
        <v>8.5309827000000005E-2</v>
      </c>
      <c r="J487" s="173">
        <v>-0.13100000000000001</v>
      </c>
      <c r="K487" s="173">
        <f>E487*J487</f>
        <v>-16.679981100000003</v>
      </c>
      <c r="Q487" s="166">
        <v>2</v>
      </c>
      <c r="AA487" s="143">
        <v>1</v>
      </c>
      <c r="AB487" s="143">
        <v>1</v>
      </c>
      <c r="AC487" s="143">
        <v>1</v>
      </c>
      <c r="BB487" s="143">
        <v>1</v>
      </c>
      <c r="BC487" s="143">
        <f>IF(BB487=1,G487,0)</f>
        <v>0</v>
      </c>
      <c r="BD487" s="143">
        <f>IF(BB487=2,G487,0)</f>
        <v>0</v>
      </c>
      <c r="BE487" s="143">
        <f>IF(BB487=3,G487,0)</f>
        <v>0</v>
      </c>
      <c r="BF487" s="143">
        <f>IF(BB487=4,G487,0)</f>
        <v>0</v>
      </c>
      <c r="BG487" s="143">
        <f>IF(BB487=5,G487,0)</f>
        <v>0</v>
      </c>
      <c r="CA487" s="143">
        <v>1</v>
      </c>
      <c r="CB487" s="143">
        <v>1</v>
      </c>
      <c r="CC487" s="166"/>
      <c r="CD487" s="166"/>
    </row>
    <row r="488" spans="1:82" x14ac:dyDescent="0.2">
      <c r="A488" s="174"/>
      <c r="B488" s="175"/>
      <c r="C488" s="222" t="s">
        <v>683</v>
      </c>
      <c r="D488" s="223"/>
      <c r="E488" s="177">
        <v>0</v>
      </c>
      <c r="F488" s="178"/>
      <c r="G488" s="179"/>
      <c r="H488" s="180"/>
      <c r="I488" s="181"/>
      <c r="J488" s="180"/>
      <c r="K488" s="181"/>
      <c r="M488" s="176" t="s">
        <v>683</v>
      </c>
      <c r="O488" s="176"/>
      <c r="Q488" s="166"/>
    </row>
    <row r="489" spans="1:82" x14ac:dyDescent="0.2">
      <c r="A489" s="174"/>
      <c r="B489" s="175"/>
      <c r="C489" s="222" t="s">
        <v>684</v>
      </c>
      <c r="D489" s="223"/>
      <c r="E489" s="177">
        <v>19.518000000000001</v>
      </c>
      <c r="F489" s="178"/>
      <c r="G489" s="179"/>
      <c r="H489" s="180"/>
      <c r="I489" s="181"/>
      <c r="J489" s="180"/>
      <c r="K489" s="181"/>
      <c r="M489" s="176" t="s">
        <v>684</v>
      </c>
      <c r="O489" s="176"/>
      <c r="Q489" s="166"/>
    </row>
    <row r="490" spans="1:82" x14ac:dyDescent="0.2">
      <c r="A490" s="174"/>
      <c r="B490" s="175"/>
      <c r="C490" s="222" t="s">
        <v>685</v>
      </c>
      <c r="D490" s="223"/>
      <c r="E490" s="177">
        <v>0</v>
      </c>
      <c r="F490" s="178"/>
      <c r="G490" s="179"/>
      <c r="H490" s="180"/>
      <c r="I490" s="181"/>
      <c r="J490" s="180"/>
      <c r="K490" s="181"/>
      <c r="M490" s="176" t="s">
        <v>685</v>
      </c>
      <c r="O490" s="176"/>
      <c r="Q490" s="166"/>
    </row>
    <row r="491" spans="1:82" x14ac:dyDescent="0.2">
      <c r="A491" s="174"/>
      <c r="B491" s="175"/>
      <c r="C491" s="222" t="s">
        <v>686</v>
      </c>
      <c r="D491" s="223"/>
      <c r="E491" s="177">
        <v>13.622999999999999</v>
      </c>
      <c r="F491" s="178"/>
      <c r="G491" s="179"/>
      <c r="H491" s="180"/>
      <c r="I491" s="181"/>
      <c r="J491" s="180"/>
      <c r="K491" s="181"/>
      <c r="M491" s="176" t="s">
        <v>686</v>
      </c>
      <c r="O491" s="176"/>
      <c r="Q491" s="166"/>
    </row>
    <row r="492" spans="1:82" x14ac:dyDescent="0.2">
      <c r="A492" s="174"/>
      <c r="B492" s="175"/>
      <c r="C492" s="222" t="s">
        <v>687</v>
      </c>
      <c r="D492" s="223"/>
      <c r="E492" s="177">
        <v>9.6</v>
      </c>
      <c r="F492" s="178"/>
      <c r="G492" s="179"/>
      <c r="H492" s="180"/>
      <c r="I492" s="181"/>
      <c r="J492" s="180"/>
      <c r="K492" s="181"/>
      <c r="M492" s="176" t="s">
        <v>687</v>
      </c>
      <c r="O492" s="176"/>
      <c r="Q492" s="166"/>
    </row>
    <row r="493" spans="1:82" x14ac:dyDescent="0.2">
      <c r="A493" s="174"/>
      <c r="B493" s="175"/>
      <c r="C493" s="222" t="s">
        <v>688</v>
      </c>
      <c r="D493" s="223"/>
      <c r="E493" s="177">
        <v>0</v>
      </c>
      <c r="F493" s="178"/>
      <c r="G493" s="179"/>
      <c r="H493" s="180"/>
      <c r="I493" s="181"/>
      <c r="J493" s="180"/>
      <c r="K493" s="181"/>
      <c r="M493" s="176" t="s">
        <v>688</v>
      </c>
      <c r="O493" s="176"/>
      <c r="Q493" s="166"/>
    </row>
    <row r="494" spans="1:82" x14ac:dyDescent="0.2">
      <c r="A494" s="174"/>
      <c r="B494" s="175"/>
      <c r="C494" s="222" t="s">
        <v>689</v>
      </c>
      <c r="D494" s="223"/>
      <c r="E494" s="177">
        <v>14.561299999999999</v>
      </c>
      <c r="F494" s="178"/>
      <c r="G494" s="179"/>
      <c r="H494" s="180"/>
      <c r="I494" s="181"/>
      <c r="J494" s="180"/>
      <c r="K494" s="181"/>
      <c r="M494" s="176" t="s">
        <v>689</v>
      </c>
      <c r="O494" s="176"/>
      <c r="Q494" s="166"/>
    </row>
    <row r="495" spans="1:82" x14ac:dyDescent="0.2">
      <c r="A495" s="174"/>
      <c r="B495" s="175"/>
      <c r="C495" s="222" t="s">
        <v>690</v>
      </c>
      <c r="D495" s="223"/>
      <c r="E495" s="177">
        <v>18.040299999999998</v>
      </c>
      <c r="F495" s="178"/>
      <c r="G495" s="179"/>
      <c r="H495" s="180"/>
      <c r="I495" s="181"/>
      <c r="J495" s="180"/>
      <c r="K495" s="181"/>
      <c r="M495" s="176" t="s">
        <v>690</v>
      </c>
      <c r="O495" s="176"/>
      <c r="Q495" s="166"/>
    </row>
    <row r="496" spans="1:82" x14ac:dyDescent="0.2">
      <c r="A496" s="174"/>
      <c r="B496" s="175"/>
      <c r="C496" s="222" t="s">
        <v>691</v>
      </c>
      <c r="D496" s="223"/>
      <c r="E496" s="177">
        <v>0</v>
      </c>
      <c r="F496" s="178"/>
      <c r="G496" s="179"/>
      <c r="H496" s="180"/>
      <c r="I496" s="181"/>
      <c r="J496" s="180"/>
      <c r="K496" s="181"/>
      <c r="M496" s="176" t="s">
        <v>691</v>
      </c>
      <c r="O496" s="176"/>
      <c r="Q496" s="166"/>
    </row>
    <row r="497" spans="1:82" x14ac:dyDescent="0.2">
      <c r="A497" s="174"/>
      <c r="B497" s="175"/>
      <c r="C497" s="222" t="s">
        <v>692</v>
      </c>
      <c r="D497" s="223"/>
      <c r="E497" s="177">
        <v>21.385000000000002</v>
      </c>
      <c r="F497" s="178"/>
      <c r="G497" s="179"/>
      <c r="H497" s="180"/>
      <c r="I497" s="181"/>
      <c r="J497" s="180"/>
      <c r="K497" s="181"/>
      <c r="M497" s="176" t="s">
        <v>692</v>
      </c>
      <c r="O497" s="176"/>
      <c r="Q497" s="166"/>
    </row>
    <row r="498" spans="1:82" x14ac:dyDescent="0.2">
      <c r="A498" s="174"/>
      <c r="B498" s="175"/>
      <c r="C498" s="222" t="s">
        <v>693</v>
      </c>
      <c r="D498" s="223"/>
      <c r="E498" s="177">
        <v>30.6005</v>
      </c>
      <c r="F498" s="178"/>
      <c r="G498" s="179"/>
      <c r="H498" s="180"/>
      <c r="I498" s="181"/>
      <c r="J498" s="180"/>
      <c r="K498" s="181"/>
      <c r="M498" s="176" t="s">
        <v>693</v>
      </c>
      <c r="O498" s="176"/>
      <c r="Q498" s="166"/>
    </row>
    <row r="499" spans="1:82" x14ac:dyDescent="0.2">
      <c r="A499" s="167">
        <v>119</v>
      </c>
      <c r="B499" s="168" t="s">
        <v>694</v>
      </c>
      <c r="C499" s="169" t="s">
        <v>695</v>
      </c>
      <c r="D499" s="170" t="s">
        <v>88</v>
      </c>
      <c r="E499" s="171">
        <v>36.752000000000002</v>
      </c>
      <c r="F499" s="171">
        <v>0</v>
      </c>
      <c r="G499" s="172">
        <f>E499*F499</f>
        <v>0</v>
      </c>
      <c r="H499" s="173">
        <v>6.7000000000000002E-4</v>
      </c>
      <c r="I499" s="173">
        <f>E499*H499</f>
        <v>2.4623840000000001E-2</v>
      </c>
      <c r="J499" s="173">
        <v>-0.26100000000000001</v>
      </c>
      <c r="K499" s="173">
        <f>E499*J499</f>
        <v>-9.5922720000000012</v>
      </c>
      <c r="Q499" s="166">
        <v>2</v>
      </c>
      <c r="AA499" s="143">
        <v>1</v>
      </c>
      <c r="AB499" s="143">
        <v>1</v>
      </c>
      <c r="AC499" s="143">
        <v>1</v>
      </c>
      <c r="BB499" s="143">
        <v>1</v>
      </c>
      <c r="BC499" s="143">
        <f>IF(BB499=1,G499,0)</f>
        <v>0</v>
      </c>
      <c r="BD499" s="143">
        <f>IF(BB499=2,G499,0)</f>
        <v>0</v>
      </c>
      <c r="BE499" s="143">
        <f>IF(BB499=3,G499,0)</f>
        <v>0</v>
      </c>
      <c r="BF499" s="143">
        <f>IF(BB499=4,G499,0)</f>
        <v>0</v>
      </c>
      <c r="BG499" s="143">
        <f>IF(BB499=5,G499,0)</f>
        <v>0</v>
      </c>
      <c r="CA499" s="143">
        <v>1</v>
      </c>
      <c r="CB499" s="143">
        <v>1</v>
      </c>
      <c r="CC499" s="166"/>
      <c r="CD499" s="166"/>
    </row>
    <row r="500" spans="1:82" x14ac:dyDescent="0.2">
      <c r="A500" s="174"/>
      <c r="B500" s="175"/>
      <c r="C500" s="222" t="s">
        <v>696</v>
      </c>
      <c r="D500" s="223"/>
      <c r="E500" s="177">
        <v>24.942</v>
      </c>
      <c r="F500" s="178"/>
      <c r="G500" s="179"/>
      <c r="H500" s="180"/>
      <c r="I500" s="181"/>
      <c r="J500" s="180"/>
      <c r="K500" s="181"/>
      <c r="M500" s="176" t="s">
        <v>696</v>
      </c>
      <c r="O500" s="176"/>
      <c r="Q500" s="166"/>
    </row>
    <row r="501" spans="1:82" x14ac:dyDescent="0.2">
      <c r="A501" s="174"/>
      <c r="B501" s="175"/>
      <c r="C501" s="222" t="s">
        <v>697</v>
      </c>
      <c r="D501" s="223"/>
      <c r="E501" s="177">
        <v>1.17</v>
      </c>
      <c r="F501" s="178"/>
      <c r="G501" s="179"/>
      <c r="H501" s="180"/>
      <c r="I501" s="181"/>
      <c r="J501" s="180"/>
      <c r="K501" s="181"/>
      <c r="M501" s="176" t="s">
        <v>697</v>
      </c>
      <c r="O501" s="176"/>
      <c r="Q501" s="166"/>
    </row>
    <row r="502" spans="1:82" x14ac:dyDescent="0.2">
      <c r="A502" s="174"/>
      <c r="B502" s="175"/>
      <c r="C502" s="222" t="s">
        <v>688</v>
      </c>
      <c r="D502" s="223"/>
      <c r="E502" s="177">
        <v>0</v>
      </c>
      <c r="F502" s="178"/>
      <c r="G502" s="179"/>
      <c r="H502" s="180"/>
      <c r="I502" s="181"/>
      <c r="J502" s="180"/>
      <c r="K502" s="181"/>
      <c r="M502" s="176" t="s">
        <v>688</v>
      </c>
      <c r="O502" s="176"/>
      <c r="Q502" s="166"/>
    </row>
    <row r="503" spans="1:82" x14ac:dyDescent="0.2">
      <c r="A503" s="174"/>
      <c r="B503" s="175"/>
      <c r="C503" s="222" t="s">
        <v>698</v>
      </c>
      <c r="D503" s="223"/>
      <c r="E503" s="177">
        <v>1.17</v>
      </c>
      <c r="F503" s="178"/>
      <c r="G503" s="179"/>
      <c r="H503" s="180"/>
      <c r="I503" s="181"/>
      <c r="J503" s="180"/>
      <c r="K503" s="181"/>
      <c r="M503" s="176" t="s">
        <v>698</v>
      </c>
      <c r="O503" s="176"/>
      <c r="Q503" s="166"/>
    </row>
    <row r="504" spans="1:82" x14ac:dyDescent="0.2">
      <c r="A504" s="174"/>
      <c r="B504" s="175"/>
      <c r="C504" s="222" t="s">
        <v>691</v>
      </c>
      <c r="D504" s="223"/>
      <c r="E504" s="177">
        <v>0</v>
      </c>
      <c r="F504" s="178"/>
      <c r="G504" s="179"/>
      <c r="H504" s="180"/>
      <c r="I504" s="181"/>
      <c r="J504" s="180"/>
      <c r="K504" s="181"/>
      <c r="M504" s="176" t="s">
        <v>691</v>
      </c>
      <c r="O504" s="176"/>
      <c r="Q504" s="166"/>
    </row>
    <row r="505" spans="1:82" x14ac:dyDescent="0.2">
      <c r="A505" s="174"/>
      <c r="B505" s="175"/>
      <c r="C505" s="222" t="s">
        <v>699</v>
      </c>
      <c r="D505" s="223"/>
      <c r="E505" s="177">
        <v>9.4700000000000006</v>
      </c>
      <c r="F505" s="178"/>
      <c r="G505" s="179"/>
      <c r="H505" s="180"/>
      <c r="I505" s="181"/>
      <c r="J505" s="180"/>
      <c r="K505" s="181"/>
      <c r="M505" s="176" t="s">
        <v>699</v>
      </c>
      <c r="O505" s="176"/>
      <c r="Q505" s="166"/>
    </row>
    <row r="506" spans="1:82" x14ac:dyDescent="0.2">
      <c r="A506" s="167">
        <v>120</v>
      </c>
      <c r="B506" s="168" t="s">
        <v>700</v>
      </c>
      <c r="C506" s="169" t="s">
        <v>701</v>
      </c>
      <c r="D506" s="170" t="s">
        <v>92</v>
      </c>
      <c r="E506" s="171">
        <v>0.24299999999999999</v>
      </c>
      <c r="F506" s="171">
        <v>0</v>
      </c>
      <c r="G506" s="172">
        <f>E506*F506</f>
        <v>0</v>
      </c>
      <c r="H506" s="173">
        <v>1.2489999999999999E-2</v>
      </c>
      <c r="I506" s="173">
        <f>E506*H506</f>
        <v>3.03507E-3</v>
      </c>
      <c r="J506" s="173">
        <v>-1.8</v>
      </c>
      <c r="K506" s="173">
        <f>E506*J506</f>
        <v>-0.43740000000000001</v>
      </c>
      <c r="Q506" s="166">
        <v>2</v>
      </c>
      <c r="AA506" s="143">
        <v>1</v>
      </c>
      <c r="AB506" s="143">
        <v>1</v>
      </c>
      <c r="AC506" s="143">
        <v>1</v>
      </c>
      <c r="BB506" s="143">
        <v>1</v>
      </c>
      <c r="BC506" s="143">
        <f>IF(BB506=1,G506,0)</f>
        <v>0</v>
      </c>
      <c r="BD506" s="143">
        <f>IF(BB506=2,G506,0)</f>
        <v>0</v>
      </c>
      <c r="BE506" s="143">
        <f>IF(BB506=3,G506,0)</f>
        <v>0</v>
      </c>
      <c r="BF506" s="143">
        <f>IF(BB506=4,G506,0)</f>
        <v>0</v>
      </c>
      <c r="BG506" s="143">
        <f>IF(BB506=5,G506,0)</f>
        <v>0</v>
      </c>
      <c r="CA506" s="143">
        <v>1</v>
      </c>
      <c r="CB506" s="143">
        <v>1</v>
      </c>
      <c r="CC506" s="166"/>
      <c r="CD506" s="166"/>
    </row>
    <row r="507" spans="1:82" x14ac:dyDescent="0.2">
      <c r="A507" s="174"/>
      <c r="B507" s="175"/>
      <c r="C507" s="222" t="s">
        <v>702</v>
      </c>
      <c r="D507" s="223"/>
      <c r="E507" s="177">
        <v>0.24299999999999999</v>
      </c>
      <c r="F507" s="178"/>
      <c r="G507" s="179"/>
      <c r="H507" s="180"/>
      <c r="I507" s="181"/>
      <c r="J507" s="180"/>
      <c r="K507" s="181"/>
      <c r="M507" s="176" t="s">
        <v>702</v>
      </c>
      <c r="O507" s="176"/>
      <c r="Q507" s="166"/>
    </row>
    <row r="508" spans="1:82" x14ac:dyDescent="0.2">
      <c r="A508" s="167">
        <v>121</v>
      </c>
      <c r="B508" s="168" t="s">
        <v>703</v>
      </c>
      <c r="C508" s="169" t="s">
        <v>704</v>
      </c>
      <c r="D508" s="170" t="s">
        <v>162</v>
      </c>
      <c r="E508" s="171">
        <v>2.96</v>
      </c>
      <c r="F508" s="171">
        <v>0</v>
      </c>
      <c r="G508" s="172">
        <f>E508*F508</f>
        <v>0</v>
      </c>
      <c r="H508" s="173">
        <v>0</v>
      </c>
      <c r="I508" s="173">
        <f>E508*H508</f>
        <v>0</v>
      </c>
      <c r="J508" s="173">
        <v>-7.0000000000000007E-2</v>
      </c>
      <c r="K508" s="173">
        <f>E508*J508</f>
        <v>-0.20720000000000002</v>
      </c>
      <c r="Q508" s="166">
        <v>2</v>
      </c>
      <c r="AA508" s="143">
        <v>1</v>
      </c>
      <c r="AB508" s="143">
        <v>1</v>
      </c>
      <c r="AC508" s="143">
        <v>1</v>
      </c>
      <c r="BB508" s="143">
        <v>1</v>
      </c>
      <c r="BC508" s="143">
        <f>IF(BB508=1,G508,0)</f>
        <v>0</v>
      </c>
      <c r="BD508" s="143">
        <f>IF(BB508=2,G508,0)</f>
        <v>0</v>
      </c>
      <c r="BE508" s="143">
        <f>IF(BB508=3,G508,0)</f>
        <v>0</v>
      </c>
      <c r="BF508" s="143">
        <f>IF(BB508=4,G508,0)</f>
        <v>0</v>
      </c>
      <c r="BG508" s="143">
        <f>IF(BB508=5,G508,0)</f>
        <v>0</v>
      </c>
      <c r="CA508" s="143">
        <v>1</v>
      </c>
      <c r="CB508" s="143">
        <v>1</v>
      </c>
      <c r="CC508" s="166"/>
      <c r="CD508" s="166"/>
    </row>
    <row r="509" spans="1:82" x14ac:dyDescent="0.2">
      <c r="A509" s="174"/>
      <c r="B509" s="175"/>
      <c r="C509" s="222" t="s">
        <v>705</v>
      </c>
      <c r="D509" s="223"/>
      <c r="E509" s="177">
        <v>2.96</v>
      </c>
      <c r="F509" s="178"/>
      <c r="G509" s="179"/>
      <c r="H509" s="180"/>
      <c r="I509" s="181"/>
      <c r="J509" s="180"/>
      <c r="K509" s="181"/>
      <c r="M509" s="176" t="s">
        <v>705</v>
      </c>
      <c r="O509" s="176"/>
      <c r="Q509" s="166"/>
    </row>
    <row r="510" spans="1:82" x14ac:dyDescent="0.2">
      <c r="A510" s="167">
        <v>122</v>
      </c>
      <c r="B510" s="168" t="s">
        <v>706</v>
      </c>
      <c r="C510" s="169" t="s">
        <v>707</v>
      </c>
      <c r="D510" s="170" t="s">
        <v>92</v>
      </c>
      <c r="E510" s="171">
        <v>2.9167999999999998</v>
      </c>
      <c r="F510" s="171">
        <v>0</v>
      </c>
      <c r="G510" s="172">
        <f>E510*F510</f>
        <v>0</v>
      </c>
      <c r="H510" s="173">
        <v>1.47E-3</v>
      </c>
      <c r="I510" s="173">
        <f>E510*H510</f>
        <v>4.2876959999999997E-3</v>
      </c>
      <c r="J510" s="173">
        <v>-2.2000000000000002</v>
      </c>
      <c r="K510" s="173">
        <f>E510*J510</f>
        <v>-6.4169600000000004</v>
      </c>
      <c r="Q510" s="166">
        <v>2</v>
      </c>
      <c r="AA510" s="143">
        <v>1</v>
      </c>
      <c r="AB510" s="143">
        <v>1</v>
      </c>
      <c r="AC510" s="143">
        <v>1</v>
      </c>
      <c r="BB510" s="143">
        <v>1</v>
      </c>
      <c r="BC510" s="143">
        <f>IF(BB510=1,G510,0)</f>
        <v>0</v>
      </c>
      <c r="BD510" s="143">
        <f>IF(BB510=2,G510,0)</f>
        <v>0</v>
      </c>
      <c r="BE510" s="143">
        <f>IF(BB510=3,G510,0)</f>
        <v>0</v>
      </c>
      <c r="BF510" s="143">
        <f>IF(BB510=4,G510,0)</f>
        <v>0</v>
      </c>
      <c r="BG510" s="143">
        <f>IF(BB510=5,G510,0)</f>
        <v>0</v>
      </c>
      <c r="CA510" s="143">
        <v>1</v>
      </c>
      <c r="CB510" s="143">
        <v>1</v>
      </c>
      <c r="CC510" s="166"/>
      <c r="CD510" s="166"/>
    </row>
    <row r="511" spans="1:82" x14ac:dyDescent="0.2">
      <c r="A511" s="174"/>
      <c r="B511" s="175"/>
      <c r="C511" s="222" t="s">
        <v>708</v>
      </c>
      <c r="D511" s="223"/>
      <c r="E511" s="177">
        <v>2.9167999999999998</v>
      </c>
      <c r="F511" s="178"/>
      <c r="G511" s="179"/>
      <c r="H511" s="180"/>
      <c r="I511" s="181"/>
      <c r="J511" s="180"/>
      <c r="K511" s="181"/>
      <c r="M511" s="176" t="s">
        <v>708</v>
      </c>
      <c r="O511" s="176"/>
      <c r="Q511" s="166"/>
    </row>
    <row r="512" spans="1:82" x14ac:dyDescent="0.2">
      <c r="A512" s="167">
        <v>123</v>
      </c>
      <c r="B512" s="168" t="s">
        <v>709</v>
      </c>
      <c r="C512" s="169" t="s">
        <v>710</v>
      </c>
      <c r="D512" s="170" t="s">
        <v>92</v>
      </c>
      <c r="E512" s="171">
        <v>14.54</v>
      </c>
      <c r="F512" s="171">
        <v>0</v>
      </c>
      <c r="G512" s="172">
        <f>E512*F512</f>
        <v>0</v>
      </c>
      <c r="H512" s="173">
        <v>0</v>
      </c>
      <c r="I512" s="173">
        <f>E512*H512</f>
        <v>0</v>
      </c>
      <c r="J512" s="173">
        <v>-2.2000000000000002</v>
      </c>
      <c r="K512" s="173">
        <f>E512*J512</f>
        <v>-31.988</v>
      </c>
      <c r="Q512" s="166">
        <v>2</v>
      </c>
      <c r="AA512" s="143">
        <v>1</v>
      </c>
      <c r="AB512" s="143">
        <v>1</v>
      </c>
      <c r="AC512" s="143">
        <v>1</v>
      </c>
      <c r="BB512" s="143">
        <v>1</v>
      </c>
      <c r="BC512" s="143">
        <f>IF(BB512=1,G512,0)</f>
        <v>0</v>
      </c>
      <c r="BD512" s="143">
        <f>IF(BB512=2,G512,0)</f>
        <v>0</v>
      </c>
      <c r="BE512" s="143">
        <f>IF(BB512=3,G512,0)</f>
        <v>0</v>
      </c>
      <c r="BF512" s="143">
        <f>IF(BB512=4,G512,0)</f>
        <v>0</v>
      </c>
      <c r="BG512" s="143">
        <f>IF(BB512=5,G512,0)</f>
        <v>0</v>
      </c>
      <c r="CA512" s="143">
        <v>1</v>
      </c>
      <c r="CB512" s="143">
        <v>1</v>
      </c>
      <c r="CC512" s="166"/>
      <c r="CD512" s="166"/>
    </row>
    <row r="513" spans="1:82" x14ac:dyDescent="0.2">
      <c r="A513" s="174"/>
      <c r="B513" s="175"/>
      <c r="C513" s="222" t="s">
        <v>711</v>
      </c>
      <c r="D513" s="223"/>
      <c r="E513" s="177">
        <v>1.1000000000000001</v>
      </c>
      <c r="F513" s="178"/>
      <c r="G513" s="179"/>
      <c r="H513" s="180"/>
      <c r="I513" s="181"/>
      <c r="J513" s="180"/>
      <c r="K513" s="181"/>
      <c r="M513" s="176" t="s">
        <v>711</v>
      </c>
      <c r="O513" s="176"/>
      <c r="Q513" s="166"/>
    </row>
    <row r="514" spans="1:82" x14ac:dyDescent="0.2">
      <c r="A514" s="174"/>
      <c r="B514" s="175"/>
      <c r="C514" s="222" t="s">
        <v>712</v>
      </c>
      <c r="D514" s="223"/>
      <c r="E514" s="177">
        <v>6.46</v>
      </c>
      <c r="F514" s="178"/>
      <c r="G514" s="179"/>
      <c r="H514" s="180"/>
      <c r="I514" s="181"/>
      <c r="J514" s="180"/>
      <c r="K514" s="181"/>
      <c r="M514" s="176" t="s">
        <v>712</v>
      </c>
      <c r="O514" s="176"/>
      <c r="Q514" s="166"/>
    </row>
    <row r="515" spans="1:82" x14ac:dyDescent="0.2">
      <c r="A515" s="174"/>
      <c r="B515" s="175"/>
      <c r="C515" s="222" t="s">
        <v>713</v>
      </c>
      <c r="D515" s="223"/>
      <c r="E515" s="177">
        <v>0.85</v>
      </c>
      <c r="F515" s="178"/>
      <c r="G515" s="179"/>
      <c r="H515" s="180"/>
      <c r="I515" s="181"/>
      <c r="J515" s="180"/>
      <c r="K515" s="181"/>
      <c r="M515" s="176" t="s">
        <v>713</v>
      </c>
      <c r="O515" s="176"/>
      <c r="Q515" s="166"/>
    </row>
    <row r="516" spans="1:82" x14ac:dyDescent="0.2">
      <c r="A516" s="174"/>
      <c r="B516" s="175"/>
      <c r="C516" s="222" t="s">
        <v>714</v>
      </c>
      <c r="D516" s="223"/>
      <c r="E516" s="177">
        <v>6.13</v>
      </c>
      <c r="F516" s="178"/>
      <c r="G516" s="179"/>
      <c r="H516" s="180"/>
      <c r="I516" s="181"/>
      <c r="J516" s="180"/>
      <c r="K516" s="181"/>
      <c r="M516" s="176" t="s">
        <v>714</v>
      </c>
      <c r="O516" s="176"/>
      <c r="Q516" s="166"/>
    </row>
    <row r="517" spans="1:82" x14ac:dyDescent="0.2">
      <c r="A517" s="167">
        <v>124</v>
      </c>
      <c r="B517" s="168" t="s">
        <v>715</v>
      </c>
      <c r="C517" s="169" t="s">
        <v>716</v>
      </c>
      <c r="D517" s="170" t="s">
        <v>88</v>
      </c>
      <c r="E517" s="171">
        <v>61.07</v>
      </c>
      <c r="F517" s="171">
        <v>0</v>
      </c>
      <c r="G517" s="172">
        <f>E517*F517</f>
        <v>0</v>
      </c>
      <c r="H517" s="173">
        <v>0</v>
      </c>
      <c r="I517" s="173">
        <f>E517*H517</f>
        <v>0</v>
      </c>
      <c r="J517" s="173">
        <v>-0.02</v>
      </c>
      <c r="K517" s="173">
        <f>E517*J517</f>
        <v>-1.2214</v>
      </c>
      <c r="Q517" s="166">
        <v>2</v>
      </c>
      <c r="AA517" s="143">
        <v>1</v>
      </c>
      <c r="AB517" s="143">
        <v>1</v>
      </c>
      <c r="AC517" s="143">
        <v>1</v>
      </c>
      <c r="BB517" s="143">
        <v>1</v>
      </c>
      <c r="BC517" s="143">
        <f>IF(BB517=1,G517,0)</f>
        <v>0</v>
      </c>
      <c r="BD517" s="143">
        <f>IF(BB517=2,G517,0)</f>
        <v>0</v>
      </c>
      <c r="BE517" s="143">
        <f>IF(BB517=3,G517,0)</f>
        <v>0</v>
      </c>
      <c r="BF517" s="143">
        <f>IF(BB517=4,G517,0)</f>
        <v>0</v>
      </c>
      <c r="BG517" s="143">
        <f>IF(BB517=5,G517,0)</f>
        <v>0</v>
      </c>
      <c r="CA517" s="143">
        <v>1</v>
      </c>
      <c r="CB517" s="143">
        <v>1</v>
      </c>
      <c r="CC517" s="166"/>
      <c r="CD517" s="166"/>
    </row>
    <row r="518" spans="1:82" x14ac:dyDescent="0.2">
      <c r="A518" s="174"/>
      <c r="B518" s="175"/>
      <c r="C518" s="222" t="s">
        <v>717</v>
      </c>
      <c r="D518" s="223"/>
      <c r="E518" s="177">
        <v>61.07</v>
      </c>
      <c r="F518" s="178"/>
      <c r="G518" s="179"/>
      <c r="H518" s="180"/>
      <c r="I518" s="181"/>
      <c r="J518" s="180"/>
      <c r="K518" s="181"/>
      <c r="M518" s="176" t="s">
        <v>717</v>
      </c>
      <c r="O518" s="176"/>
      <c r="Q518" s="166"/>
    </row>
    <row r="519" spans="1:82" x14ac:dyDescent="0.2">
      <c r="A519" s="167">
        <v>125</v>
      </c>
      <c r="B519" s="168" t="s">
        <v>718</v>
      </c>
      <c r="C519" s="169" t="s">
        <v>719</v>
      </c>
      <c r="D519" s="170" t="s">
        <v>92</v>
      </c>
      <c r="E519" s="171">
        <v>68.258200000000002</v>
      </c>
      <c r="F519" s="171">
        <v>0</v>
      </c>
      <c r="G519" s="172">
        <f>E519*F519</f>
        <v>0</v>
      </c>
      <c r="H519" s="173">
        <v>0</v>
      </c>
      <c r="I519" s="173">
        <f>E519*H519</f>
        <v>0</v>
      </c>
      <c r="J519" s="173">
        <v>-1.4</v>
      </c>
      <c r="K519" s="173">
        <f>E519*J519</f>
        <v>-95.561480000000003</v>
      </c>
      <c r="Q519" s="166">
        <v>2</v>
      </c>
      <c r="AA519" s="143">
        <v>1</v>
      </c>
      <c r="AB519" s="143">
        <v>1</v>
      </c>
      <c r="AC519" s="143">
        <v>1</v>
      </c>
      <c r="BB519" s="143">
        <v>1</v>
      </c>
      <c r="BC519" s="143">
        <f>IF(BB519=1,G519,0)</f>
        <v>0</v>
      </c>
      <c r="BD519" s="143">
        <f>IF(BB519=2,G519,0)</f>
        <v>0</v>
      </c>
      <c r="BE519" s="143">
        <f>IF(BB519=3,G519,0)</f>
        <v>0</v>
      </c>
      <c r="BF519" s="143">
        <f>IF(BB519=4,G519,0)</f>
        <v>0</v>
      </c>
      <c r="BG519" s="143">
        <f>IF(BB519=5,G519,0)</f>
        <v>0</v>
      </c>
      <c r="CA519" s="143">
        <v>1</v>
      </c>
      <c r="CB519" s="143">
        <v>1</v>
      </c>
      <c r="CC519" s="166"/>
      <c r="CD519" s="166"/>
    </row>
    <row r="520" spans="1:82" ht="22.5" x14ac:dyDescent="0.2">
      <c r="A520" s="174"/>
      <c r="B520" s="175"/>
      <c r="C520" s="222" t="s">
        <v>720</v>
      </c>
      <c r="D520" s="223"/>
      <c r="E520" s="177">
        <v>18.32</v>
      </c>
      <c r="F520" s="178"/>
      <c r="G520" s="179"/>
      <c r="H520" s="180"/>
      <c r="I520" s="181"/>
      <c r="J520" s="180"/>
      <c r="K520" s="181"/>
      <c r="M520" s="176" t="s">
        <v>720</v>
      </c>
      <c r="O520" s="176"/>
      <c r="Q520" s="166"/>
    </row>
    <row r="521" spans="1:82" x14ac:dyDescent="0.2">
      <c r="A521" s="174"/>
      <c r="B521" s="175"/>
      <c r="C521" s="222" t="s">
        <v>721</v>
      </c>
      <c r="D521" s="223"/>
      <c r="E521" s="177">
        <v>17.64</v>
      </c>
      <c r="F521" s="178"/>
      <c r="G521" s="179"/>
      <c r="H521" s="180"/>
      <c r="I521" s="181"/>
      <c r="J521" s="180"/>
      <c r="K521" s="181"/>
      <c r="M521" s="176" t="s">
        <v>721</v>
      </c>
      <c r="O521" s="176"/>
      <c r="Q521" s="166"/>
    </row>
    <row r="522" spans="1:82" x14ac:dyDescent="0.2">
      <c r="A522" s="174"/>
      <c r="B522" s="175"/>
      <c r="C522" s="222" t="s">
        <v>722</v>
      </c>
      <c r="D522" s="223"/>
      <c r="E522" s="177">
        <v>17.16</v>
      </c>
      <c r="F522" s="178"/>
      <c r="G522" s="179"/>
      <c r="H522" s="180"/>
      <c r="I522" s="181"/>
      <c r="J522" s="180"/>
      <c r="K522" s="181"/>
      <c r="M522" s="176" t="s">
        <v>722</v>
      </c>
      <c r="O522" s="176"/>
      <c r="Q522" s="166"/>
    </row>
    <row r="523" spans="1:82" x14ac:dyDescent="0.2">
      <c r="A523" s="174"/>
      <c r="B523" s="175"/>
      <c r="C523" s="222" t="s">
        <v>723</v>
      </c>
      <c r="D523" s="223"/>
      <c r="E523" s="177">
        <v>15.138199999999999</v>
      </c>
      <c r="F523" s="178"/>
      <c r="G523" s="179"/>
      <c r="H523" s="180"/>
      <c r="I523" s="181"/>
      <c r="J523" s="180"/>
      <c r="K523" s="181"/>
      <c r="M523" s="176" t="s">
        <v>723</v>
      </c>
      <c r="O523" s="176"/>
      <c r="Q523" s="166"/>
    </row>
    <row r="524" spans="1:82" x14ac:dyDescent="0.2">
      <c r="A524" s="167">
        <v>126</v>
      </c>
      <c r="B524" s="168" t="s">
        <v>724</v>
      </c>
      <c r="C524" s="169" t="s">
        <v>725</v>
      </c>
      <c r="D524" s="170" t="s">
        <v>88</v>
      </c>
      <c r="E524" s="171">
        <v>1.3944000000000001</v>
      </c>
      <c r="F524" s="171">
        <v>0</v>
      </c>
      <c r="G524" s="172">
        <f>E524*F524</f>
        <v>0</v>
      </c>
      <c r="H524" s="173">
        <v>0</v>
      </c>
      <c r="I524" s="173">
        <f>E524*H524</f>
        <v>0</v>
      </c>
      <c r="J524" s="173">
        <v>-5.5E-2</v>
      </c>
      <c r="K524" s="173">
        <f>E524*J524</f>
        <v>-7.669200000000001E-2</v>
      </c>
      <c r="Q524" s="166">
        <v>2</v>
      </c>
      <c r="AA524" s="143">
        <v>1</v>
      </c>
      <c r="AB524" s="143">
        <v>1</v>
      </c>
      <c r="AC524" s="143">
        <v>1</v>
      </c>
      <c r="BB524" s="143">
        <v>1</v>
      </c>
      <c r="BC524" s="143">
        <f>IF(BB524=1,G524,0)</f>
        <v>0</v>
      </c>
      <c r="BD524" s="143">
        <f>IF(BB524=2,G524,0)</f>
        <v>0</v>
      </c>
      <c r="BE524" s="143">
        <f>IF(BB524=3,G524,0)</f>
        <v>0</v>
      </c>
      <c r="BF524" s="143">
        <f>IF(BB524=4,G524,0)</f>
        <v>0</v>
      </c>
      <c r="BG524" s="143">
        <f>IF(BB524=5,G524,0)</f>
        <v>0</v>
      </c>
      <c r="CA524" s="143">
        <v>1</v>
      </c>
      <c r="CB524" s="143">
        <v>1</v>
      </c>
      <c r="CC524" s="166"/>
      <c r="CD524" s="166"/>
    </row>
    <row r="525" spans="1:82" x14ac:dyDescent="0.2">
      <c r="A525" s="174"/>
      <c r="B525" s="175"/>
      <c r="C525" s="222" t="s">
        <v>726</v>
      </c>
      <c r="D525" s="223"/>
      <c r="E525" s="177">
        <v>1.0944</v>
      </c>
      <c r="F525" s="178"/>
      <c r="G525" s="179"/>
      <c r="H525" s="180"/>
      <c r="I525" s="181"/>
      <c r="J525" s="180"/>
      <c r="K525" s="181"/>
      <c r="M525" s="176" t="s">
        <v>726</v>
      </c>
      <c r="O525" s="176"/>
      <c r="Q525" s="166"/>
    </row>
    <row r="526" spans="1:82" x14ac:dyDescent="0.2">
      <c r="A526" s="174"/>
      <c r="B526" s="175"/>
      <c r="C526" s="222" t="s">
        <v>727</v>
      </c>
      <c r="D526" s="223"/>
      <c r="E526" s="177">
        <v>0.3</v>
      </c>
      <c r="F526" s="178"/>
      <c r="G526" s="179"/>
      <c r="H526" s="180"/>
      <c r="I526" s="181"/>
      <c r="J526" s="180"/>
      <c r="K526" s="181"/>
      <c r="M526" s="176" t="s">
        <v>727</v>
      </c>
      <c r="O526" s="176"/>
      <c r="Q526" s="166"/>
    </row>
    <row r="527" spans="1:82" x14ac:dyDescent="0.2">
      <c r="A527" s="167">
        <v>127</v>
      </c>
      <c r="B527" s="168" t="s">
        <v>728</v>
      </c>
      <c r="C527" s="169" t="s">
        <v>729</v>
      </c>
      <c r="D527" s="170" t="s">
        <v>88</v>
      </c>
      <c r="E527" s="171">
        <v>7.4729999999999999</v>
      </c>
      <c r="F527" s="171">
        <v>0</v>
      </c>
      <c r="G527" s="172">
        <f>E527*F527</f>
        <v>0</v>
      </c>
      <c r="H527" s="173">
        <v>2.1900000000000001E-3</v>
      </c>
      <c r="I527" s="173">
        <f>E527*H527</f>
        <v>1.6365870000000001E-2</v>
      </c>
      <c r="J527" s="173">
        <v>-7.4999999999999997E-2</v>
      </c>
      <c r="K527" s="173">
        <f>E527*J527</f>
        <v>-0.56047499999999995</v>
      </c>
      <c r="Q527" s="166">
        <v>2</v>
      </c>
      <c r="AA527" s="143">
        <v>1</v>
      </c>
      <c r="AB527" s="143">
        <v>1</v>
      </c>
      <c r="AC527" s="143">
        <v>1</v>
      </c>
      <c r="BB527" s="143">
        <v>1</v>
      </c>
      <c r="BC527" s="143">
        <f>IF(BB527=1,G527,0)</f>
        <v>0</v>
      </c>
      <c r="BD527" s="143">
        <f>IF(BB527=2,G527,0)</f>
        <v>0</v>
      </c>
      <c r="BE527" s="143">
        <f>IF(BB527=3,G527,0)</f>
        <v>0</v>
      </c>
      <c r="BF527" s="143">
        <f>IF(BB527=4,G527,0)</f>
        <v>0</v>
      </c>
      <c r="BG527" s="143">
        <f>IF(BB527=5,G527,0)</f>
        <v>0</v>
      </c>
      <c r="CA527" s="143">
        <v>1</v>
      </c>
      <c r="CB527" s="143">
        <v>1</v>
      </c>
      <c r="CC527" s="166"/>
      <c r="CD527" s="166"/>
    </row>
    <row r="528" spans="1:82" x14ac:dyDescent="0.2">
      <c r="A528" s="174"/>
      <c r="B528" s="175"/>
      <c r="C528" s="222" t="s">
        <v>730</v>
      </c>
      <c r="D528" s="223"/>
      <c r="E528" s="177">
        <v>1.5435000000000001</v>
      </c>
      <c r="F528" s="178"/>
      <c r="G528" s="179"/>
      <c r="H528" s="180"/>
      <c r="I528" s="181"/>
      <c r="J528" s="180"/>
      <c r="K528" s="181"/>
      <c r="M528" s="176" t="s">
        <v>730</v>
      </c>
      <c r="O528" s="176"/>
      <c r="Q528" s="166"/>
    </row>
    <row r="529" spans="1:82" x14ac:dyDescent="0.2">
      <c r="A529" s="174"/>
      <c r="B529" s="175"/>
      <c r="C529" s="222" t="s">
        <v>731</v>
      </c>
      <c r="D529" s="223"/>
      <c r="E529" s="177">
        <v>2.0640000000000001</v>
      </c>
      <c r="F529" s="178"/>
      <c r="G529" s="179"/>
      <c r="H529" s="180"/>
      <c r="I529" s="181"/>
      <c r="J529" s="180"/>
      <c r="K529" s="181"/>
      <c r="M529" s="176" t="s">
        <v>731</v>
      </c>
      <c r="O529" s="176"/>
      <c r="Q529" s="166"/>
    </row>
    <row r="530" spans="1:82" x14ac:dyDescent="0.2">
      <c r="A530" s="174"/>
      <c r="B530" s="175"/>
      <c r="C530" s="222" t="s">
        <v>732</v>
      </c>
      <c r="D530" s="223"/>
      <c r="E530" s="177">
        <v>2.0640000000000001</v>
      </c>
      <c r="F530" s="178"/>
      <c r="G530" s="179"/>
      <c r="H530" s="180"/>
      <c r="I530" s="181"/>
      <c r="J530" s="180"/>
      <c r="K530" s="181"/>
      <c r="M530" s="176" t="s">
        <v>732</v>
      </c>
      <c r="O530" s="176"/>
      <c r="Q530" s="166"/>
    </row>
    <row r="531" spans="1:82" x14ac:dyDescent="0.2">
      <c r="A531" s="174"/>
      <c r="B531" s="175"/>
      <c r="C531" s="222" t="s">
        <v>733</v>
      </c>
      <c r="D531" s="223"/>
      <c r="E531" s="177">
        <v>1.8015000000000001</v>
      </c>
      <c r="F531" s="178"/>
      <c r="G531" s="179"/>
      <c r="H531" s="180"/>
      <c r="I531" s="181"/>
      <c r="J531" s="180"/>
      <c r="K531" s="181"/>
      <c r="M531" s="176" t="s">
        <v>733</v>
      </c>
      <c r="O531" s="176"/>
      <c r="Q531" s="166"/>
    </row>
    <row r="532" spans="1:82" x14ac:dyDescent="0.2">
      <c r="A532" s="167">
        <v>128</v>
      </c>
      <c r="B532" s="168" t="s">
        <v>734</v>
      </c>
      <c r="C532" s="169" t="s">
        <v>735</v>
      </c>
      <c r="D532" s="170" t="s">
        <v>88</v>
      </c>
      <c r="E532" s="171">
        <v>37.452399999999997</v>
      </c>
      <c r="F532" s="171">
        <v>0</v>
      </c>
      <c r="G532" s="172">
        <f>E532*F532</f>
        <v>0</v>
      </c>
      <c r="H532" s="173">
        <v>1E-3</v>
      </c>
      <c r="I532" s="173">
        <f>E532*H532</f>
        <v>3.7452399999999997E-2</v>
      </c>
      <c r="J532" s="173">
        <v>-6.2E-2</v>
      </c>
      <c r="K532" s="173">
        <f>E532*J532</f>
        <v>-2.3220487999999997</v>
      </c>
      <c r="Q532" s="166">
        <v>2</v>
      </c>
      <c r="AA532" s="143">
        <v>1</v>
      </c>
      <c r="AB532" s="143">
        <v>1</v>
      </c>
      <c r="AC532" s="143">
        <v>1</v>
      </c>
      <c r="BB532" s="143">
        <v>1</v>
      </c>
      <c r="BC532" s="143">
        <f>IF(BB532=1,G532,0)</f>
        <v>0</v>
      </c>
      <c r="BD532" s="143">
        <f>IF(BB532=2,G532,0)</f>
        <v>0</v>
      </c>
      <c r="BE532" s="143">
        <f>IF(BB532=3,G532,0)</f>
        <v>0</v>
      </c>
      <c r="BF532" s="143">
        <f>IF(BB532=4,G532,0)</f>
        <v>0</v>
      </c>
      <c r="BG532" s="143">
        <f>IF(BB532=5,G532,0)</f>
        <v>0</v>
      </c>
      <c r="CA532" s="143">
        <v>1</v>
      </c>
      <c r="CB532" s="143">
        <v>1</v>
      </c>
      <c r="CC532" s="166"/>
      <c r="CD532" s="166"/>
    </row>
    <row r="533" spans="1:82" x14ac:dyDescent="0.2">
      <c r="A533" s="174"/>
      <c r="B533" s="175"/>
      <c r="C533" s="222" t="s">
        <v>736</v>
      </c>
      <c r="D533" s="223"/>
      <c r="E533" s="177">
        <v>3.6</v>
      </c>
      <c r="F533" s="178"/>
      <c r="G533" s="179"/>
      <c r="H533" s="180"/>
      <c r="I533" s="181"/>
      <c r="J533" s="180"/>
      <c r="K533" s="181"/>
      <c r="M533" s="176" t="s">
        <v>736</v>
      </c>
      <c r="O533" s="176"/>
      <c r="Q533" s="166"/>
    </row>
    <row r="534" spans="1:82" x14ac:dyDescent="0.2">
      <c r="A534" s="174"/>
      <c r="B534" s="175"/>
      <c r="C534" s="222" t="s">
        <v>737</v>
      </c>
      <c r="D534" s="223"/>
      <c r="E534" s="177">
        <v>11.434699999999999</v>
      </c>
      <c r="F534" s="178"/>
      <c r="G534" s="179"/>
      <c r="H534" s="180"/>
      <c r="I534" s="181"/>
      <c r="J534" s="180"/>
      <c r="K534" s="181"/>
      <c r="M534" s="176" t="s">
        <v>737</v>
      </c>
      <c r="O534" s="176"/>
      <c r="Q534" s="166"/>
    </row>
    <row r="535" spans="1:82" x14ac:dyDescent="0.2">
      <c r="A535" s="174"/>
      <c r="B535" s="175"/>
      <c r="C535" s="222" t="s">
        <v>738</v>
      </c>
      <c r="D535" s="223"/>
      <c r="E535" s="177">
        <v>11.434699999999999</v>
      </c>
      <c r="F535" s="178"/>
      <c r="G535" s="179"/>
      <c r="H535" s="180"/>
      <c r="I535" s="181"/>
      <c r="J535" s="180"/>
      <c r="K535" s="181"/>
      <c r="M535" s="176" t="s">
        <v>738</v>
      </c>
      <c r="O535" s="176"/>
      <c r="Q535" s="166"/>
    </row>
    <row r="536" spans="1:82" x14ac:dyDescent="0.2">
      <c r="A536" s="174"/>
      <c r="B536" s="175"/>
      <c r="C536" s="222" t="s">
        <v>739</v>
      </c>
      <c r="D536" s="223"/>
      <c r="E536" s="177">
        <v>10.983000000000001</v>
      </c>
      <c r="F536" s="178"/>
      <c r="G536" s="179"/>
      <c r="H536" s="180"/>
      <c r="I536" s="181"/>
      <c r="J536" s="180"/>
      <c r="K536" s="181"/>
      <c r="M536" s="176" t="s">
        <v>739</v>
      </c>
      <c r="O536" s="176"/>
      <c r="Q536" s="166"/>
    </row>
    <row r="537" spans="1:82" x14ac:dyDescent="0.2">
      <c r="A537" s="167">
        <v>129</v>
      </c>
      <c r="B537" s="168" t="s">
        <v>740</v>
      </c>
      <c r="C537" s="169" t="s">
        <v>741</v>
      </c>
      <c r="D537" s="170" t="s">
        <v>88</v>
      </c>
      <c r="E537" s="171">
        <v>3.2250000000000001</v>
      </c>
      <c r="F537" s="171">
        <v>0</v>
      </c>
      <c r="G537" s="172">
        <f>E537*F537</f>
        <v>0</v>
      </c>
      <c r="H537" s="173">
        <v>9.2000000000000003E-4</v>
      </c>
      <c r="I537" s="173">
        <f>E537*H537</f>
        <v>2.967E-3</v>
      </c>
      <c r="J537" s="173">
        <v>-5.3999999999999999E-2</v>
      </c>
      <c r="K537" s="173">
        <f>E537*J537</f>
        <v>-0.17415</v>
      </c>
      <c r="Q537" s="166">
        <v>2</v>
      </c>
      <c r="AA537" s="143">
        <v>1</v>
      </c>
      <c r="AB537" s="143">
        <v>1</v>
      </c>
      <c r="AC537" s="143">
        <v>1</v>
      </c>
      <c r="BB537" s="143">
        <v>1</v>
      </c>
      <c r="BC537" s="143">
        <f>IF(BB537=1,G537,0)</f>
        <v>0</v>
      </c>
      <c r="BD537" s="143">
        <f>IF(BB537=2,G537,0)</f>
        <v>0</v>
      </c>
      <c r="BE537" s="143">
        <f>IF(BB537=3,G537,0)</f>
        <v>0</v>
      </c>
      <c r="BF537" s="143">
        <f>IF(BB537=4,G537,0)</f>
        <v>0</v>
      </c>
      <c r="BG537" s="143">
        <f>IF(BB537=5,G537,0)</f>
        <v>0</v>
      </c>
      <c r="CA537" s="143">
        <v>1</v>
      </c>
      <c r="CB537" s="143">
        <v>1</v>
      </c>
      <c r="CC537" s="166"/>
      <c r="CD537" s="166"/>
    </row>
    <row r="538" spans="1:82" x14ac:dyDescent="0.2">
      <c r="A538" s="174"/>
      <c r="B538" s="175"/>
      <c r="C538" s="222" t="s">
        <v>742</v>
      </c>
      <c r="D538" s="223"/>
      <c r="E538" s="177">
        <v>3.2250000000000001</v>
      </c>
      <c r="F538" s="178"/>
      <c r="G538" s="179"/>
      <c r="H538" s="180"/>
      <c r="I538" s="181"/>
      <c r="J538" s="180"/>
      <c r="K538" s="181"/>
      <c r="M538" s="176" t="s">
        <v>742</v>
      </c>
      <c r="O538" s="176"/>
      <c r="Q538" s="166"/>
    </row>
    <row r="539" spans="1:82" x14ac:dyDescent="0.2">
      <c r="A539" s="167">
        <v>130</v>
      </c>
      <c r="B539" s="168" t="s">
        <v>743</v>
      </c>
      <c r="C539" s="169" t="s">
        <v>744</v>
      </c>
      <c r="D539" s="170" t="s">
        <v>191</v>
      </c>
      <c r="E539" s="171">
        <v>89</v>
      </c>
      <c r="F539" s="171">
        <v>0</v>
      </c>
      <c r="G539" s="172">
        <f>E539*F539</f>
        <v>0</v>
      </c>
      <c r="H539" s="173">
        <v>0</v>
      </c>
      <c r="I539" s="173">
        <f>E539*H539</f>
        <v>0</v>
      </c>
      <c r="J539" s="173">
        <v>0</v>
      </c>
      <c r="K539" s="173">
        <f>E539*J539</f>
        <v>0</v>
      </c>
      <c r="Q539" s="166">
        <v>2</v>
      </c>
      <c r="AA539" s="143">
        <v>1</v>
      </c>
      <c r="AB539" s="143">
        <v>1</v>
      </c>
      <c r="AC539" s="143">
        <v>1</v>
      </c>
      <c r="BB539" s="143">
        <v>1</v>
      </c>
      <c r="BC539" s="143">
        <f>IF(BB539=1,G539,0)</f>
        <v>0</v>
      </c>
      <c r="BD539" s="143">
        <f>IF(BB539=2,G539,0)</f>
        <v>0</v>
      </c>
      <c r="BE539" s="143">
        <f>IF(BB539=3,G539,0)</f>
        <v>0</v>
      </c>
      <c r="BF539" s="143">
        <f>IF(BB539=4,G539,0)</f>
        <v>0</v>
      </c>
      <c r="BG539" s="143">
        <f>IF(BB539=5,G539,0)</f>
        <v>0</v>
      </c>
      <c r="CA539" s="143">
        <v>1</v>
      </c>
      <c r="CB539" s="143">
        <v>1</v>
      </c>
      <c r="CC539" s="166"/>
      <c r="CD539" s="166"/>
    </row>
    <row r="540" spans="1:82" x14ac:dyDescent="0.2">
      <c r="A540" s="174"/>
      <c r="B540" s="175"/>
      <c r="C540" s="222" t="s">
        <v>745</v>
      </c>
      <c r="D540" s="223"/>
      <c r="E540" s="177">
        <v>5</v>
      </c>
      <c r="F540" s="178"/>
      <c r="G540" s="179"/>
      <c r="H540" s="180"/>
      <c r="I540" s="181"/>
      <c r="J540" s="180"/>
      <c r="K540" s="181"/>
      <c r="M540" s="176" t="s">
        <v>745</v>
      </c>
      <c r="O540" s="176"/>
      <c r="Q540" s="166"/>
    </row>
    <row r="541" spans="1:82" x14ac:dyDescent="0.2">
      <c r="A541" s="174"/>
      <c r="B541" s="175"/>
      <c r="C541" s="222" t="s">
        <v>746</v>
      </c>
      <c r="D541" s="223"/>
      <c r="E541" s="177">
        <v>27</v>
      </c>
      <c r="F541" s="178"/>
      <c r="G541" s="179"/>
      <c r="H541" s="180"/>
      <c r="I541" s="181"/>
      <c r="J541" s="180"/>
      <c r="K541" s="181"/>
      <c r="M541" s="176" t="s">
        <v>746</v>
      </c>
      <c r="O541" s="176"/>
      <c r="Q541" s="166"/>
    </row>
    <row r="542" spans="1:82" x14ac:dyDescent="0.2">
      <c r="A542" s="174"/>
      <c r="B542" s="175"/>
      <c r="C542" s="222" t="s">
        <v>747</v>
      </c>
      <c r="D542" s="223"/>
      <c r="E542" s="177">
        <v>27</v>
      </c>
      <c r="F542" s="178"/>
      <c r="G542" s="179"/>
      <c r="H542" s="180"/>
      <c r="I542" s="181"/>
      <c r="J542" s="180"/>
      <c r="K542" s="181"/>
      <c r="M542" s="176" t="s">
        <v>747</v>
      </c>
      <c r="O542" s="176"/>
      <c r="Q542" s="166"/>
    </row>
    <row r="543" spans="1:82" x14ac:dyDescent="0.2">
      <c r="A543" s="174"/>
      <c r="B543" s="175"/>
      <c r="C543" s="222" t="s">
        <v>748</v>
      </c>
      <c r="D543" s="223"/>
      <c r="E543" s="177">
        <v>30</v>
      </c>
      <c r="F543" s="178"/>
      <c r="G543" s="179"/>
      <c r="H543" s="180"/>
      <c r="I543" s="181"/>
      <c r="J543" s="180"/>
      <c r="K543" s="181"/>
      <c r="M543" s="176" t="s">
        <v>748</v>
      </c>
      <c r="O543" s="176"/>
      <c r="Q543" s="166"/>
    </row>
    <row r="544" spans="1:82" x14ac:dyDescent="0.2">
      <c r="A544" s="167">
        <v>131</v>
      </c>
      <c r="B544" s="168" t="s">
        <v>749</v>
      </c>
      <c r="C544" s="169" t="s">
        <v>750</v>
      </c>
      <c r="D544" s="170" t="s">
        <v>191</v>
      </c>
      <c r="E544" s="171">
        <v>46</v>
      </c>
      <c r="F544" s="171">
        <v>0</v>
      </c>
      <c r="G544" s="172">
        <f>E544*F544</f>
        <v>0</v>
      </c>
      <c r="H544" s="173">
        <v>0</v>
      </c>
      <c r="I544" s="173">
        <f>E544*H544</f>
        <v>0</v>
      </c>
      <c r="J544" s="173">
        <v>0</v>
      </c>
      <c r="K544" s="173">
        <f>E544*J544</f>
        <v>0</v>
      </c>
      <c r="Q544" s="166">
        <v>2</v>
      </c>
      <c r="AA544" s="143">
        <v>1</v>
      </c>
      <c r="AB544" s="143">
        <v>1</v>
      </c>
      <c r="AC544" s="143">
        <v>1</v>
      </c>
      <c r="BB544" s="143">
        <v>1</v>
      </c>
      <c r="BC544" s="143">
        <f>IF(BB544=1,G544,0)</f>
        <v>0</v>
      </c>
      <c r="BD544" s="143">
        <f>IF(BB544=2,G544,0)</f>
        <v>0</v>
      </c>
      <c r="BE544" s="143">
        <f>IF(BB544=3,G544,0)</f>
        <v>0</v>
      </c>
      <c r="BF544" s="143">
        <f>IF(BB544=4,G544,0)</f>
        <v>0</v>
      </c>
      <c r="BG544" s="143">
        <f>IF(BB544=5,G544,0)</f>
        <v>0</v>
      </c>
      <c r="CA544" s="143">
        <v>1</v>
      </c>
      <c r="CB544" s="143">
        <v>1</v>
      </c>
      <c r="CC544" s="166"/>
      <c r="CD544" s="166"/>
    </row>
    <row r="545" spans="1:82" x14ac:dyDescent="0.2">
      <c r="A545" s="174"/>
      <c r="B545" s="175"/>
      <c r="C545" s="222" t="s">
        <v>751</v>
      </c>
      <c r="D545" s="223"/>
      <c r="E545" s="177">
        <v>15</v>
      </c>
      <c r="F545" s="178"/>
      <c r="G545" s="179"/>
      <c r="H545" s="180"/>
      <c r="I545" s="181"/>
      <c r="J545" s="180"/>
      <c r="K545" s="181"/>
      <c r="M545" s="176" t="s">
        <v>751</v>
      </c>
      <c r="O545" s="176"/>
      <c r="Q545" s="166"/>
    </row>
    <row r="546" spans="1:82" x14ac:dyDescent="0.2">
      <c r="A546" s="174"/>
      <c r="B546" s="175"/>
      <c r="C546" s="222" t="s">
        <v>752</v>
      </c>
      <c r="D546" s="223"/>
      <c r="E546" s="177">
        <v>10</v>
      </c>
      <c r="F546" s="178"/>
      <c r="G546" s="179"/>
      <c r="H546" s="180"/>
      <c r="I546" s="181"/>
      <c r="J546" s="180"/>
      <c r="K546" s="181"/>
      <c r="M546" s="176" t="s">
        <v>752</v>
      </c>
      <c r="O546" s="176"/>
      <c r="Q546" s="166"/>
    </row>
    <row r="547" spans="1:82" x14ac:dyDescent="0.2">
      <c r="A547" s="174"/>
      <c r="B547" s="175"/>
      <c r="C547" s="222" t="s">
        <v>753</v>
      </c>
      <c r="D547" s="223"/>
      <c r="E547" s="177">
        <v>10</v>
      </c>
      <c r="F547" s="178"/>
      <c r="G547" s="179"/>
      <c r="H547" s="180"/>
      <c r="I547" s="181"/>
      <c r="J547" s="180"/>
      <c r="K547" s="181"/>
      <c r="M547" s="176" t="s">
        <v>753</v>
      </c>
      <c r="O547" s="176"/>
      <c r="Q547" s="166"/>
    </row>
    <row r="548" spans="1:82" x14ac:dyDescent="0.2">
      <c r="A548" s="174"/>
      <c r="B548" s="175"/>
      <c r="C548" s="222" t="s">
        <v>754</v>
      </c>
      <c r="D548" s="223"/>
      <c r="E548" s="177">
        <v>11</v>
      </c>
      <c r="F548" s="178"/>
      <c r="G548" s="179"/>
      <c r="H548" s="180"/>
      <c r="I548" s="181"/>
      <c r="J548" s="180"/>
      <c r="K548" s="181"/>
      <c r="M548" s="176" t="s">
        <v>754</v>
      </c>
      <c r="O548" s="176"/>
      <c r="Q548" s="166"/>
    </row>
    <row r="549" spans="1:82" x14ac:dyDescent="0.2">
      <c r="A549" s="167">
        <v>132</v>
      </c>
      <c r="B549" s="168" t="s">
        <v>755</v>
      </c>
      <c r="C549" s="169" t="s">
        <v>756</v>
      </c>
      <c r="D549" s="170" t="s">
        <v>88</v>
      </c>
      <c r="E549" s="171">
        <v>48.681600000000003</v>
      </c>
      <c r="F549" s="171">
        <v>0</v>
      </c>
      <c r="G549" s="172">
        <f>E549*F549</f>
        <v>0</v>
      </c>
      <c r="H549" s="173">
        <v>1.17E-3</v>
      </c>
      <c r="I549" s="173">
        <f>E549*H549</f>
        <v>5.6957472000000002E-2</v>
      </c>
      <c r="J549" s="173">
        <v>-8.7999999999999995E-2</v>
      </c>
      <c r="K549" s="173">
        <f>E549*J549</f>
        <v>-4.2839808000000001</v>
      </c>
      <c r="Q549" s="166">
        <v>2</v>
      </c>
      <c r="AA549" s="143">
        <v>1</v>
      </c>
      <c r="AB549" s="143">
        <v>1</v>
      </c>
      <c r="AC549" s="143">
        <v>1</v>
      </c>
      <c r="BB549" s="143">
        <v>1</v>
      </c>
      <c r="BC549" s="143">
        <f>IF(BB549=1,G549,0)</f>
        <v>0</v>
      </c>
      <c r="BD549" s="143">
        <f>IF(BB549=2,G549,0)</f>
        <v>0</v>
      </c>
      <c r="BE549" s="143">
        <f>IF(BB549=3,G549,0)</f>
        <v>0</v>
      </c>
      <c r="BF549" s="143">
        <f>IF(BB549=4,G549,0)</f>
        <v>0</v>
      </c>
      <c r="BG549" s="143">
        <f>IF(BB549=5,G549,0)</f>
        <v>0</v>
      </c>
      <c r="CA549" s="143">
        <v>1</v>
      </c>
      <c r="CB549" s="143">
        <v>1</v>
      </c>
      <c r="CC549" s="166"/>
      <c r="CD549" s="166"/>
    </row>
    <row r="550" spans="1:82" x14ac:dyDescent="0.2">
      <c r="A550" s="174"/>
      <c r="B550" s="175"/>
      <c r="C550" s="222" t="s">
        <v>757</v>
      </c>
      <c r="D550" s="223"/>
      <c r="E550" s="177">
        <v>16.6816</v>
      </c>
      <c r="F550" s="178"/>
      <c r="G550" s="179"/>
      <c r="H550" s="180"/>
      <c r="I550" s="181"/>
      <c r="J550" s="180"/>
      <c r="K550" s="181"/>
      <c r="M550" s="176" t="s">
        <v>757</v>
      </c>
      <c r="O550" s="176"/>
      <c r="Q550" s="166"/>
    </row>
    <row r="551" spans="1:82" x14ac:dyDescent="0.2">
      <c r="A551" s="174"/>
      <c r="B551" s="175"/>
      <c r="C551" s="222" t="s">
        <v>758</v>
      </c>
      <c r="D551" s="223"/>
      <c r="E551" s="177">
        <v>17.600000000000001</v>
      </c>
      <c r="F551" s="178"/>
      <c r="G551" s="179"/>
      <c r="H551" s="180"/>
      <c r="I551" s="181"/>
      <c r="J551" s="180"/>
      <c r="K551" s="181"/>
      <c r="M551" s="176" t="s">
        <v>758</v>
      </c>
      <c r="O551" s="176"/>
      <c r="Q551" s="166"/>
    </row>
    <row r="552" spans="1:82" x14ac:dyDescent="0.2">
      <c r="A552" s="174"/>
      <c r="B552" s="175"/>
      <c r="C552" s="222" t="s">
        <v>759</v>
      </c>
      <c r="D552" s="223"/>
      <c r="E552" s="177">
        <v>14.4</v>
      </c>
      <c r="F552" s="178"/>
      <c r="G552" s="179"/>
      <c r="H552" s="180"/>
      <c r="I552" s="181"/>
      <c r="J552" s="180"/>
      <c r="K552" s="181"/>
      <c r="M552" s="176" t="s">
        <v>759</v>
      </c>
      <c r="O552" s="176"/>
      <c r="Q552" s="166"/>
    </row>
    <row r="553" spans="1:82" x14ac:dyDescent="0.2">
      <c r="A553" s="167">
        <v>133</v>
      </c>
      <c r="B553" s="168" t="s">
        <v>760</v>
      </c>
      <c r="C553" s="169" t="s">
        <v>761</v>
      </c>
      <c r="D553" s="170" t="s">
        <v>88</v>
      </c>
      <c r="E553" s="171">
        <v>24.283999999999999</v>
      </c>
      <c r="F553" s="171">
        <v>0</v>
      </c>
      <c r="G553" s="172">
        <f>E553*F553</f>
        <v>0</v>
      </c>
      <c r="H553" s="173">
        <v>1.17E-3</v>
      </c>
      <c r="I553" s="173">
        <f>E553*H553</f>
        <v>2.8412279999999998E-2</v>
      </c>
      <c r="J553" s="173">
        <v>-7.5999999999999998E-2</v>
      </c>
      <c r="K553" s="173">
        <f>E553*J553</f>
        <v>-1.8455839999999999</v>
      </c>
      <c r="Q553" s="166">
        <v>2</v>
      </c>
      <c r="AA553" s="143">
        <v>1</v>
      </c>
      <c r="AB553" s="143">
        <v>1</v>
      </c>
      <c r="AC553" s="143">
        <v>1</v>
      </c>
      <c r="BB553" s="143">
        <v>1</v>
      </c>
      <c r="BC553" s="143">
        <f>IF(BB553=1,G553,0)</f>
        <v>0</v>
      </c>
      <c r="BD553" s="143">
        <f>IF(BB553=2,G553,0)</f>
        <v>0</v>
      </c>
      <c r="BE553" s="143">
        <f>IF(BB553=3,G553,0)</f>
        <v>0</v>
      </c>
      <c r="BF553" s="143">
        <f>IF(BB553=4,G553,0)</f>
        <v>0</v>
      </c>
      <c r="BG553" s="143">
        <f>IF(BB553=5,G553,0)</f>
        <v>0</v>
      </c>
      <c r="CA553" s="143">
        <v>1</v>
      </c>
      <c r="CB553" s="143">
        <v>1</v>
      </c>
      <c r="CC553" s="166"/>
      <c r="CD553" s="166"/>
    </row>
    <row r="554" spans="1:82" x14ac:dyDescent="0.2">
      <c r="A554" s="174"/>
      <c r="B554" s="175"/>
      <c r="C554" s="222" t="s">
        <v>762</v>
      </c>
      <c r="D554" s="223"/>
      <c r="E554" s="177">
        <v>24.283999999999999</v>
      </c>
      <c r="F554" s="178"/>
      <c r="G554" s="179"/>
      <c r="H554" s="180"/>
      <c r="I554" s="181"/>
      <c r="J554" s="180"/>
      <c r="K554" s="181"/>
      <c r="M554" s="176" t="s">
        <v>762</v>
      </c>
      <c r="O554" s="176"/>
      <c r="Q554" s="166"/>
    </row>
    <row r="555" spans="1:82" x14ac:dyDescent="0.2">
      <c r="A555" s="182"/>
      <c r="B555" s="183" t="s">
        <v>79</v>
      </c>
      <c r="C555" s="184" t="str">
        <f>CONCATENATE(B476," ",C476)</f>
        <v>96 Bourání konstrukcí</v>
      </c>
      <c r="D555" s="185"/>
      <c r="E555" s="186"/>
      <c r="F555" s="187"/>
      <c r="G555" s="188">
        <f>SUM(G476:G554)</f>
        <v>0</v>
      </c>
      <c r="H555" s="189"/>
      <c r="I555" s="190">
        <f>SUM(I476:I554)</f>
        <v>0.34302937500000008</v>
      </c>
      <c r="J555" s="189"/>
      <c r="K555" s="190">
        <f>SUM(K476:K554)</f>
        <v>-338.36212269999993</v>
      </c>
      <c r="Q555" s="166">
        <v>4</v>
      </c>
      <c r="BC555" s="191">
        <f>SUM(BC476:BC554)</f>
        <v>0</v>
      </c>
      <c r="BD555" s="191">
        <f>SUM(BD476:BD554)</f>
        <v>0</v>
      </c>
      <c r="BE555" s="191">
        <f>SUM(BE476:BE554)</f>
        <v>0</v>
      </c>
      <c r="BF555" s="191">
        <f>SUM(BF476:BF554)</f>
        <v>0</v>
      </c>
      <c r="BG555" s="191">
        <f>SUM(BG476:BG554)</f>
        <v>0</v>
      </c>
    </row>
    <row r="556" spans="1:82" x14ac:dyDescent="0.2">
      <c r="A556" s="158" t="s">
        <v>76</v>
      </c>
      <c r="B556" s="159" t="s">
        <v>763</v>
      </c>
      <c r="C556" s="160" t="s">
        <v>764</v>
      </c>
      <c r="D556" s="161"/>
      <c r="E556" s="162"/>
      <c r="F556" s="162"/>
      <c r="G556" s="163"/>
      <c r="H556" s="164"/>
      <c r="I556" s="165"/>
      <c r="J556" s="164"/>
      <c r="K556" s="165"/>
      <c r="Q556" s="166">
        <v>1</v>
      </c>
    </row>
    <row r="557" spans="1:82" x14ac:dyDescent="0.2">
      <c r="A557" s="167">
        <v>134</v>
      </c>
      <c r="B557" s="168" t="s">
        <v>765</v>
      </c>
      <c r="C557" s="169" t="s">
        <v>766</v>
      </c>
      <c r="D557" s="170" t="s">
        <v>191</v>
      </c>
      <c r="E557" s="171">
        <v>2</v>
      </c>
      <c r="F557" s="171">
        <v>0</v>
      </c>
      <c r="G557" s="172">
        <f>E557*F557</f>
        <v>0</v>
      </c>
      <c r="H557" s="173">
        <v>6.7000000000000002E-4</v>
      </c>
      <c r="I557" s="173">
        <f>E557*H557</f>
        <v>1.34E-3</v>
      </c>
      <c r="J557" s="173">
        <v>-1.6E-2</v>
      </c>
      <c r="K557" s="173">
        <f>E557*J557</f>
        <v>-3.2000000000000001E-2</v>
      </c>
      <c r="Q557" s="166">
        <v>2</v>
      </c>
      <c r="AA557" s="143">
        <v>1</v>
      </c>
      <c r="AB557" s="143">
        <v>1</v>
      </c>
      <c r="AC557" s="143">
        <v>1</v>
      </c>
      <c r="BB557" s="143">
        <v>1</v>
      </c>
      <c r="BC557" s="143">
        <f>IF(BB557=1,G557,0)</f>
        <v>0</v>
      </c>
      <c r="BD557" s="143">
        <f>IF(BB557=2,G557,0)</f>
        <v>0</v>
      </c>
      <c r="BE557" s="143">
        <f>IF(BB557=3,G557,0)</f>
        <v>0</v>
      </c>
      <c r="BF557" s="143">
        <f>IF(BB557=4,G557,0)</f>
        <v>0</v>
      </c>
      <c r="BG557" s="143">
        <f>IF(BB557=5,G557,0)</f>
        <v>0</v>
      </c>
      <c r="CA557" s="143">
        <v>1</v>
      </c>
      <c r="CB557" s="143">
        <v>1</v>
      </c>
      <c r="CC557" s="166"/>
      <c r="CD557" s="166"/>
    </row>
    <row r="558" spans="1:82" x14ac:dyDescent="0.2">
      <c r="A558" s="174"/>
      <c r="B558" s="175"/>
      <c r="C558" s="222" t="s">
        <v>767</v>
      </c>
      <c r="D558" s="223"/>
      <c r="E558" s="177">
        <v>2</v>
      </c>
      <c r="F558" s="178"/>
      <c r="G558" s="179"/>
      <c r="H558" s="180"/>
      <c r="I558" s="181"/>
      <c r="J558" s="180"/>
      <c r="K558" s="181"/>
      <c r="M558" s="176" t="s">
        <v>767</v>
      </c>
      <c r="O558" s="176"/>
      <c r="Q558" s="166"/>
    </row>
    <row r="559" spans="1:82" x14ac:dyDescent="0.2">
      <c r="A559" s="167">
        <v>135</v>
      </c>
      <c r="B559" s="168" t="s">
        <v>768</v>
      </c>
      <c r="C559" s="169" t="s">
        <v>769</v>
      </c>
      <c r="D559" s="170" t="s">
        <v>191</v>
      </c>
      <c r="E559" s="171">
        <v>1</v>
      </c>
      <c r="F559" s="171">
        <v>0</v>
      </c>
      <c r="G559" s="172">
        <f>E559*F559</f>
        <v>0</v>
      </c>
      <c r="H559" s="173">
        <v>1.33E-3</v>
      </c>
      <c r="I559" s="173">
        <f>E559*H559</f>
        <v>1.33E-3</v>
      </c>
      <c r="J559" s="173">
        <v>-0.27600000000000002</v>
      </c>
      <c r="K559" s="173">
        <f>E559*J559</f>
        <v>-0.27600000000000002</v>
      </c>
      <c r="Q559" s="166">
        <v>2</v>
      </c>
      <c r="AA559" s="143">
        <v>1</v>
      </c>
      <c r="AB559" s="143">
        <v>1</v>
      </c>
      <c r="AC559" s="143">
        <v>1</v>
      </c>
      <c r="BB559" s="143">
        <v>1</v>
      </c>
      <c r="BC559" s="143">
        <f>IF(BB559=1,G559,0)</f>
        <v>0</v>
      </c>
      <c r="BD559" s="143">
        <f>IF(BB559=2,G559,0)</f>
        <v>0</v>
      </c>
      <c r="BE559" s="143">
        <f>IF(BB559=3,G559,0)</f>
        <v>0</v>
      </c>
      <c r="BF559" s="143">
        <f>IF(BB559=4,G559,0)</f>
        <v>0</v>
      </c>
      <c r="BG559" s="143">
        <f>IF(BB559=5,G559,0)</f>
        <v>0</v>
      </c>
      <c r="CA559" s="143">
        <v>1</v>
      </c>
      <c r="CB559" s="143">
        <v>1</v>
      </c>
      <c r="CC559" s="166"/>
      <c r="CD559" s="166"/>
    </row>
    <row r="560" spans="1:82" x14ac:dyDescent="0.2">
      <c r="A560" s="174"/>
      <c r="B560" s="175"/>
      <c r="C560" s="222" t="s">
        <v>770</v>
      </c>
      <c r="D560" s="223"/>
      <c r="E560" s="177">
        <v>1</v>
      </c>
      <c r="F560" s="178"/>
      <c r="G560" s="179"/>
      <c r="H560" s="180"/>
      <c r="I560" s="181"/>
      <c r="J560" s="180"/>
      <c r="K560" s="181"/>
      <c r="M560" s="176" t="s">
        <v>770</v>
      </c>
      <c r="O560" s="176"/>
      <c r="Q560" s="166"/>
    </row>
    <row r="561" spans="1:82" x14ac:dyDescent="0.2">
      <c r="A561" s="167">
        <v>136</v>
      </c>
      <c r="B561" s="168" t="s">
        <v>771</v>
      </c>
      <c r="C561" s="169" t="s">
        <v>772</v>
      </c>
      <c r="D561" s="170" t="s">
        <v>88</v>
      </c>
      <c r="E561" s="171">
        <v>0.56999999999999995</v>
      </c>
      <c r="F561" s="171">
        <v>0</v>
      </c>
      <c r="G561" s="172">
        <f>E561*F561</f>
        <v>0</v>
      </c>
      <c r="H561" s="173">
        <v>1.65E-3</v>
      </c>
      <c r="I561" s="173">
        <f>E561*H561</f>
        <v>9.4049999999999993E-4</v>
      </c>
      <c r="J561" s="173">
        <v>-0.27</v>
      </c>
      <c r="K561" s="173">
        <f>E561*J561</f>
        <v>-0.15390000000000001</v>
      </c>
      <c r="Q561" s="166">
        <v>2</v>
      </c>
      <c r="AA561" s="143">
        <v>1</v>
      </c>
      <c r="AB561" s="143">
        <v>1</v>
      </c>
      <c r="AC561" s="143">
        <v>1</v>
      </c>
      <c r="BB561" s="143">
        <v>1</v>
      </c>
      <c r="BC561" s="143">
        <f>IF(BB561=1,G561,0)</f>
        <v>0</v>
      </c>
      <c r="BD561" s="143">
        <f>IF(BB561=2,G561,0)</f>
        <v>0</v>
      </c>
      <c r="BE561" s="143">
        <f>IF(BB561=3,G561,0)</f>
        <v>0</v>
      </c>
      <c r="BF561" s="143">
        <f>IF(BB561=4,G561,0)</f>
        <v>0</v>
      </c>
      <c r="BG561" s="143">
        <f>IF(BB561=5,G561,0)</f>
        <v>0</v>
      </c>
      <c r="CA561" s="143">
        <v>1</v>
      </c>
      <c r="CB561" s="143">
        <v>1</v>
      </c>
      <c r="CC561" s="166"/>
      <c r="CD561" s="166"/>
    </row>
    <row r="562" spans="1:82" x14ac:dyDescent="0.2">
      <c r="A562" s="174"/>
      <c r="B562" s="175"/>
      <c r="C562" s="222" t="s">
        <v>773</v>
      </c>
      <c r="D562" s="223"/>
      <c r="E562" s="177">
        <v>0.56999999999999995</v>
      </c>
      <c r="F562" s="178"/>
      <c r="G562" s="179"/>
      <c r="H562" s="180"/>
      <c r="I562" s="181"/>
      <c r="J562" s="180"/>
      <c r="K562" s="181"/>
      <c r="M562" s="176" t="s">
        <v>773</v>
      </c>
      <c r="O562" s="176"/>
      <c r="Q562" s="166"/>
    </row>
    <row r="563" spans="1:82" x14ac:dyDescent="0.2">
      <c r="A563" s="167">
        <v>137</v>
      </c>
      <c r="B563" s="168" t="s">
        <v>774</v>
      </c>
      <c r="C563" s="169" t="s">
        <v>775</v>
      </c>
      <c r="D563" s="170" t="s">
        <v>92</v>
      </c>
      <c r="E563" s="171">
        <v>0.30669999999999997</v>
      </c>
      <c r="F563" s="171">
        <v>0</v>
      </c>
      <c r="G563" s="172">
        <f>E563*F563</f>
        <v>0</v>
      </c>
      <c r="H563" s="173">
        <v>1.82E-3</v>
      </c>
      <c r="I563" s="173">
        <f>E563*H563</f>
        <v>5.5819399999999992E-4</v>
      </c>
      <c r="J563" s="173">
        <v>-1.8</v>
      </c>
      <c r="K563" s="173">
        <f>E563*J563</f>
        <v>-0.55206</v>
      </c>
      <c r="Q563" s="166">
        <v>2</v>
      </c>
      <c r="AA563" s="143">
        <v>1</v>
      </c>
      <c r="AB563" s="143">
        <v>1</v>
      </c>
      <c r="AC563" s="143">
        <v>1</v>
      </c>
      <c r="BB563" s="143">
        <v>1</v>
      </c>
      <c r="BC563" s="143">
        <f>IF(BB563=1,G563,0)</f>
        <v>0</v>
      </c>
      <c r="BD563" s="143">
        <f>IF(BB563=2,G563,0)</f>
        <v>0</v>
      </c>
      <c r="BE563" s="143">
        <f>IF(BB563=3,G563,0)</f>
        <v>0</v>
      </c>
      <c r="BF563" s="143">
        <f>IF(BB563=4,G563,0)</f>
        <v>0</v>
      </c>
      <c r="BG563" s="143">
        <f>IF(BB563=5,G563,0)</f>
        <v>0</v>
      </c>
      <c r="CA563" s="143">
        <v>1</v>
      </c>
      <c r="CB563" s="143">
        <v>1</v>
      </c>
      <c r="CC563" s="166"/>
      <c r="CD563" s="166"/>
    </row>
    <row r="564" spans="1:82" x14ac:dyDescent="0.2">
      <c r="A564" s="174"/>
      <c r="B564" s="175"/>
      <c r="C564" s="222" t="s">
        <v>776</v>
      </c>
      <c r="D564" s="223"/>
      <c r="E564" s="177">
        <v>0.18</v>
      </c>
      <c r="F564" s="178"/>
      <c r="G564" s="179"/>
      <c r="H564" s="180"/>
      <c r="I564" s="181"/>
      <c r="J564" s="180"/>
      <c r="K564" s="181"/>
      <c r="M564" s="176" t="s">
        <v>776</v>
      </c>
      <c r="O564" s="176"/>
      <c r="Q564" s="166"/>
    </row>
    <row r="565" spans="1:82" x14ac:dyDescent="0.2">
      <c r="A565" s="174"/>
      <c r="B565" s="175"/>
      <c r="C565" s="222" t="s">
        <v>777</v>
      </c>
      <c r="D565" s="223"/>
      <c r="E565" s="177">
        <v>0.1268</v>
      </c>
      <c r="F565" s="178"/>
      <c r="G565" s="179"/>
      <c r="H565" s="180"/>
      <c r="I565" s="181"/>
      <c r="J565" s="180"/>
      <c r="K565" s="181"/>
      <c r="M565" s="176" t="s">
        <v>777</v>
      </c>
      <c r="O565" s="176"/>
      <c r="Q565" s="166"/>
    </row>
    <row r="566" spans="1:82" x14ac:dyDescent="0.2">
      <c r="A566" s="167">
        <v>138</v>
      </c>
      <c r="B566" s="168" t="s">
        <v>778</v>
      </c>
      <c r="C566" s="169" t="s">
        <v>779</v>
      </c>
      <c r="D566" s="170" t="s">
        <v>92</v>
      </c>
      <c r="E566" s="171">
        <v>3.7048999999999999</v>
      </c>
      <c r="F566" s="171">
        <v>0</v>
      </c>
      <c r="G566" s="172">
        <f>E566*F566</f>
        <v>0</v>
      </c>
      <c r="H566" s="173">
        <v>1.82E-3</v>
      </c>
      <c r="I566" s="173">
        <f>E566*H566</f>
        <v>6.7429179999999997E-3</v>
      </c>
      <c r="J566" s="173">
        <v>-1.8</v>
      </c>
      <c r="K566" s="173">
        <f>E566*J566</f>
        <v>-6.6688200000000002</v>
      </c>
      <c r="Q566" s="166">
        <v>2</v>
      </c>
      <c r="AA566" s="143">
        <v>1</v>
      </c>
      <c r="AB566" s="143">
        <v>1</v>
      </c>
      <c r="AC566" s="143">
        <v>1</v>
      </c>
      <c r="BB566" s="143">
        <v>1</v>
      </c>
      <c r="BC566" s="143">
        <f>IF(BB566=1,G566,0)</f>
        <v>0</v>
      </c>
      <c r="BD566" s="143">
        <f>IF(BB566=2,G566,0)</f>
        <v>0</v>
      </c>
      <c r="BE566" s="143">
        <f>IF(BB566=3,G566,0)</f>
        <v>0</v>
      </c>
      <c r="BF566" s="143">
        <f>IF(BB566=4,G566,0)</f>
        <v>0</v>
      </c>
      <c r="BG566" s="143">
        <f>IF(BB566=5,G566,0)</f>
        <v>0</v>
      </c>
      <c r="CA566" s="143">
        <v>1</v>
      </c>
      <c r="CB566" s="143">
        <v>1</v>
      </c>
      <c r="CC566" s="166"/>
      <c r="CD566" s="166"/>
    </row>
    <row r="567" spans="1:82" x14ac:dyDescent="0.2">
      <c r="A567" s="174"/>
      <c r="B567" s="175"/>
      <c r="C567" s="222" t="s">
        <v>780</v>
      </c>
      <c r="D567" s="223"/>
      <c r="E567" s="177">
        <v>0.56699999999999995</v>
      </c>
      <c r="F567" s="178"/>
      <c r="G567" s="179"/>
      <c r="H567" s="180"/>
      <c r="I567" s="181"/>
      <c r="J567" s="180"/>
      <c r="K567" s="181"/>
      <c r="M567" s="176" t="s">
        <v>780</v>
      </c>
      <c r="O567" s="176"/>
      <c r="Q567" s="166"/>
    </row>
    <row r="568" spans="1:82" x14ac:dyDescent="0.2">
      <c r="A568" s="174"/>
      <c r="B568" s="175"/>
      <c r="C568" s="222" t="s">
        <v>781</v>
      </c>
      <c r="D568" s="223"/>
      <c r="E568" s="177">
        <v>1.1556</v>
      </c>
      <c r="F568" s="178"/>
      <c r="G568" s="179"/>
      <c r="H568" s="180"/>
      <c r="I568" s="181"/>
      <c r="J568" s="180"/>
      <c r="K568" s="181"/>
      <c r="M568" s="176" t="s">
        <v>781</v>
      </c>
      <c r="O568" s="176"/>
      <c r="Q568" s="166"/>
    </row>
    <row r="569" spans="1:82" x14ac:dyDescent="0.2">
      <c r="A569" s="174"/>
      <c r="B569" s="175"/>
      <c r="C569" s="222" t="s">
        <v>782</v>
      </c>
      <c r="D569" s="223"/>
      <c r="E569" s="177">
        <v>0.6825</v>
      </c>
      <c r="F569" s="178"/>
      <c r="G569" s="179"/>
      <c r="H569" s="180"/>
      <c r="I569" s="181"/>
      <c r="J569" s="180"/>
      <c r="K569" s="181"/>
      <c r="M569" s="176" t="s">
        <v>782</v>
      </c>
      <c r="O569" s="176"/>
      <c r="Q569" s="166"/>
    </row>
    <row r="570" spans="1:82" x14ac:dyDescent="0.2">
      <c r="A570" s="174"/>
      <c r="B570" s="175"/>
      <c r="C570" s="222" t="s">
        <v>783</v>
      </c>
      <c r="D570" s="223"/>
      <c r="E570" s="177">
        <v>0.6</v>
      </c>
      <c r="F570" s="178"/>
      <c r="G570" s="179"/>
      <c r="H570" s="180"/>
      <c r="I570" s="181"/>
      <c r="J570" s="180"/>
      <c r="K570" s="181"/>
      <c r="M570" s="176" t="s">
        <v>783</v>
      </c>
      <c r="O570" s="176"/>
      <c r="Q570" s="166"/>
    </row>
    <row r="571" spans="1:82" x14ac:dyDescent="0.2">
      <c r="A571" s="174"/>
      <c r="B571" s="175"/>
      <c r="C571" s="222" t="s">
        <v>784</v>
      </c>
      <c r="D571" s="223"/>
      <c r="E571" s="177">
        <v>0.34989999999999999</v>
      </c>
      <c r="F571" s="178"/>
      <c r="G571" s="179"/>
      <c r="H571" s="180"/>
      <c r="I571" s="181"/>
      <c r="J571" s="180"/>
      <c r="K571" s="181"/>
      <c r="M571" s="176" t="s">
        <v>784</v>
      </c>
      <c r="O571" s="176"/>
      <c r="Q571" s="166"/>
    </row>
    <row r="572" spans="1:82" x14ac:dyDescent="0.2">
      <c r="A572" s="174"/>
      <c r="B572" s="175"/>
      <c r="C572" s="222" t="s">
        <v>785</v>
      </c>
      <c r="D572" s="223"/>
      <c r="E572" s="177">
        <v>0.34989999999999999</v>
      </c>
      <c r="F572" s="178"/>
      <c r="G572" s="179"/>
      <c r="H572" s="180"/>
      <c r="I572" s="181"/>
      <c r="J572" s="180"/>
      <c r="K572" s="181"/>
      <c r="M572" s="176" t="s">
        <v>785</v>
      </c>
      <c r="O572" s="176"/>
      <c r="Q572" s="166"/>
    </row>
    <row r="573" spans="1:82" x14ac:dyDescent="0.2">
      <c r="A573" s="167">
        <v>139</v>
      </c>
      <c r="B573" s="168" t="s">
        <v>786</v>
      </c>
      <c r="C573" s="169" t="s">
        <v>787</v>
      </c>
      <c r="D573" s="170" t="s">
        <v>88</v>
      </c>
      <c r="E573" s="171">
        <v>9.07</v>
      </c>
      <c r="F573" s="171">
        <v>0</v>
      </c>
      <c r="G573" s="172">
        <f>E573*F573</f>
        <v>0</v>
      </c>
      <c r="H573" s="173">
        <v>5.4000000000000001E-4</v>
      </c>
      <c r="I573" s="173">
        <f>E573*H573</f>
        <v>4.8977999999999999E-3</v>
      </c>
      <c r="J573" s="173">
        <v>-0.18</v>
      </c>
      <c r="K573" s="173">
        <f>E573*J573</f>
        <v>-1.6326000000000001</v>
      </c>
      <c r="Q573" s="166">
        <v>2</v>
      </c>
      <c r="AA573" s="143">
        <v>1</v>
      </c>
      <c r="AB573" s="143">
        <v>1</v>
      </c>
      <c r="AC573" s="143">
        <v>1</v>
      </c>
      <c r="BB573" s="143">
        <v>1</v>
      </c>
      <c r="BC573" s="143">
        <f>IF(BB573=1,G573,0)</f>
        <v>0</v>
      </c>
      <c r="BD573" s="143">
        <f>IF(BB573=2,G573,0)</f>
        <v>0</v>
      </c>
      <c r="BE573" s="143">
        <f>IF(BB573=3,G573,0)</f>
        <v>0</v>
      </c>
      <c r="BF573" s="143">
        <f>IF(BB573=4,G573,0)</f>
        <v>0</v>
      </c>
      <c r="BG573" s="143">
        <f>IF(BB573=5,G573,0)</f>
        <v>0</v>
      </c>
      <c r="CA573" s="143">
        <v>1</v>
      </c>
      <c r="CB573" s="143">
        <v>1</v>
      </c>
      <c r="CC573" s="166"/>
      <c r="CD573" s="166"/>
    </row>
    <row r="574" spans="1:82" x14ac:dyDescent="0.2">
      <c r="A574" s="174"/>
      <c r="B574" s="175"/>
      <c r="C574" s="222" t="s">
        <v>788</v>
      </c>
      <c r="D574" s="223"/>
      <c r="E574" s="177">
        <v>2.5739999999999998</v>
      </c>
      <c r="F574" s="178"/>
      <c r="G574" s="179"/>
      <c r="H574" s="180"/>
      <c r="I574" s="181"/>
      <c r="J574" s="180"/>
      <c r="K574" s="181"/>
      <c r="M574" s="176" t="s">
        <v>788</v>
      </c>
      <c r="O574" s="176"/>
      <c r="Q574" s="166"/>
    </row>
    <row r="575" spans="1:82" x14ac:dyDescent="0.2">
      <c r="A575" s="174"/>
      <c r="B575" s="175"/>
      <c r="C575" s="222" t="s">
        <v>789</v>
      </c>
      <c r="D575" s="223"/>
      <c r="E575" s="177">
        <v>4.8559999999999999</v>
      </c>
      <c r="F575" s="178"/>
      <c r="G575" s="179"/>
      <c r="H575" s="180"/>
      <c r="I575" s="181"/>
      <c r="J575" s="180"/>
      <c r="K575" s="181"/>
      <c r="M575" s="176" t="s">
        <v>789</v>
      </c>
      <c r="O575" s="176"/>
      <c r="Q575" s="166"/>
    </row>
    <row r="576" spans="1:82" x14ac:dyDescent="0.2">
      <c r="A576" s="174"/>
      <c r="B576" s="175"/>
      <c r="C576" s="222" t="s">
        <v>790</v>
      </c>
      <c r="D576" s="223"/>
      <c r="E576" s="177">
        <v>1.64</v>
      </c>
      <c r="F576" s="178"/>
      <c r="G576" s="179"/>
      <c r="H576" s="180"/>
      <c r="I576" s="181"/>
      <c r="J576" s="180"/>
      <c r="K576" s="181"/>
      <c r="M576" s="176" t="s">
        <v>790</v>
      </c>
      <c r="O576" s="176"/>
      <c r="Q576" s="166"/>
    </row>
    <row r="577" spans="1:82" x14ac:dyDescent="0.2">
      <c r="A577" s="167">
        <v>140</v>
      </c>
      <c r="B577" s="168" t="s">
        <v>791</v>
      </c>
      <c r="C577" s="169" t="s">
        <v>792</v>
      </c>
      <c r="D577" s="170" t="s">
        <v>92</v>
      </c>
      <c r="E577" s="171">
        <v>1.9557</v>
      </c>
      <c r="F577" s="171">
        <v>0</v>
      </c>
      <c r="G577" s="172">
        <f>E577*F577</f>
        <v>0</v>
      </c>
      <c r="H577" s="173">
        <v>1.82E-3</v>
      </c>
      <c r="I577" s="173">
        <f>E577*H577</f>
        <v>3.5593740000000001E-3</v>
      </c>
      <c r="J577" s="173">
        <v>-1.8</v>
      </c>
      <c r="K577" s="173">
        <f>E577*J577</f>
        <v>-3.5202599999999999</v>
      </c>
      <c r="Q577" s="166">
        <v>2</v>
      </c>
      <c r="AA577" s="143">
        <v>1</v>
      </c>
      <c r="AB577" s="143">
        <v>1</v>
      </c>
      <c r="AC577" s="143">
        <v>1</v>
      </c>
      <c r="BB577" s="143">
        <v>1</v>
      </c>
      <c r="BC577" s="143">
        <f>IF(BB577=1,G577,0)</f>
        <v>0</v>
      </c>
      <c r="BD577" s="143">
        <f>IF(BB577=2,G577,0)</f>
        <v>0</v>
      </c>
      <c r="BE577" s="143">
        <f>IF(BB577=3,G577,0)</f>
        <v>0</v>
      </c>
      <c r="BF577" s="143">
        <f>IF(BB577=4,G577,0)</f>
        <v>0</v>
      </c>
      <c r="BG577" s="143">
        <f>IF(BB577=5,G577,0)</f>
        <v>0</v>
      </c>
      <c r="CA577" s="143">
        <v>1</v>
      </c>
      <c r="CB577" s="143">
        <v>1</v>
      </c>
      <c r="CC577" s="166"/>
      <c r="CD577" s="166"/>
    </row>
    <row r="578" spans="1:82" x14ac:dyDescent="0.2">
      <c r="A578" s="174"/>
      <c r="B578" s="175"/>
      <c r="C578" s="222" t="s">
        <v>793</v>
      </c>
      <c r="D578" s="223"/>
      <c r="E578" s="177">
        <v>0.69</v>
      </c>
      <c r="F578" s="178"/>
      <c r="G578" s="179"/>
      <c r="H578" s="180"/>
      <c r="I578" s="181"/>
      <c r="J578" s="180"/>
      <c r="K578" s="181"/>
      <c r="M578" s="176" t="s">
        <v>793</v>
      </c>
      <c r="O578" s="176"/>
      <c r="Q578" s="166"/>
    </row>
    <row r="579" spans="1:82" x14ac:dyDescent="0.2">
      <c r="A579" s="174"/>
      <c r="B579" s="175"/>
      <c r="C579" s="222" t="s">
        <v>794</v>
      </c>
      <c r="D579" s="223"/>
      <c r="E579" s="177">
        <v>1.2657</v>
      </c>
      <c r="F579" s="178"/>
      <c r="G579" s="179"/>
      <c r="H579" s="180"/>
      <c r="I579" s="181"/>
      <c r="J579" s="180"/>
      <c r="K579" s="181"/>
      <c r="M579" s="176" t="s">
        <v>794</v>
      </c>
      <c r="O579" s="176"/>
      <c r="Q579" s="166"/>
    </row>
    <row r="580" spans="1:82" x14ac:dyDescent="0.2">
      <c r="A580" s="167">
        <v>141</v>
      </c>
      <c r="B580" s="168" t="s">
        <v>795</v>
      </c>
      <c r="C580" s="169" t="s">
        <v>796</v>
      </c>
      <c r="D580" s="170" t="s">
        <v>92</v>
      </c>
      <c r="E580" s="171">
        <v>8.5777999999999999</v>
      </c>
      <c r="F580" s="171">
        <v>0</v>
      </c>
      <c r="G580" s="172">
        <f>E580*F580</f>
        <v>0</v>
      </c>
      <c r="H580" s="173">
        <v>1.82E-3</v>
      </c>
      <c r="I580" s="173">
        <f>E580*H580</f>
        <v>1.5611596E-2</v>
      </c>
      <c r="J580" s="173">
        <v>-1.8</v>
      </c>
      <c r="K580" s="173">
        <f>E580*J580</f>
        <v>-15.44004</v>
      </c>
      <c r="Q580" s="166">
        <v>2</v>
      </c>
      <c r="AA580" s="143">
        <v>1</v>
      </c>
      <c r="AB580" s="143">
        <v>1</v>
      </c>
      <c r="AC580" s="143">
        <v>1</v>
      </c>
      <c r="BB580" s="143">
        <v>1</v>
      </c>
      <c r="BC580" s="143">
        <f>IF(BB580=1,G580,0)</f>
        <v>0</v>
      </c>
      <c r="BD580" s="143">
        <f>IF(BB580=2,G580,0)</f>
        <v>0</v>
      </c>
      <c r="BE580" s="143">
        <f>IF(BB580=3,G580,0)</f>
        <v>0</v>
      </c>
      <c r="BF580" s="143">
        <f>IF(BB580=4,G580,0)</f>
        <v>0</v>
      </c>
      <c r="BG580" s="143">
        <f>IF(BB580=5,G580,0)</f>
        <v>0</v>
      </c>
      <c r="CA580" s="143">
        <v>1</v>
      </c>
      <c r="CB580" s="143">
        <v>1</v>
      </c>
      <c r="CC580" s="166"/>
      <c r="CD580" s="166"/>
    </row>
    <row r="581" spans="1:82" x14ac:dyDescent="0.2">
      <c r="A581" s="174"/>
      <c r="B581" s="175"/>
      <c r="C581" s="222" t="s">
        <v>797</v>
      </c>
      <c r="D581" s="223"/>
      <c r="E581" s="177">
        <v>1.5797000000000001</v>
      </c>
      <c r="F581" s="178"/>
      <c r="G581" s="179"/>
      <c r="H581" s="180"/>
      <c r="I581" s="181"/>
      <c r="J581" s="180"/>
      <c r="K581" s="181"/>
      <c r="M581" s="176" t="s">
        <v>797</v>
      </c>
      <c r="O581" s="176"/>
      <c r="Q581" s="166"/>
    </row>
    <row r="582" spans="1:82" x14ac:dyDescent="0.2">
      <c r="A582" s="174"/>
      <c r="B582" s="175"/>
      <c r="C582" s="222" t="s">
        <v>798</v>
      </c>
      <c r="D582" s="223"/>
      <c r="E582" s="177">
        <v>3.2982</v>
      </c>
      <c r="F582" s="178"/>
      <c r="G582" s="179"/>
      <c r="H582" s="180"/>
      <c r="I582" s="181"/>
      <c r="J582" s="180"/>
      <c r="K582" s="181"/>
      <c r="M582" s="176" t="s">
        <v>798</v>
      </c>
      <c r="O582" s="176"/>
      <c r="Q582" s="166"/>
    </row>
    <row r="583" spans="1:82" x14ac:dyDescent="0.2">
      <c r="A583" s="174"/>
      <c r="B583" s="175"/>
      <c r="C583" s="222" t="s">
        <v>799</v>
      </c>
      <c r="D583" s="223"/>
      <c r="E583" s="177">
        <v>1.08</v>
      </c>
      <c r="F583" s="178"/>
      <c r="G583" s="179"/>
      <c r="H583" s="180"/>
      <c r="I583" s="181"/>
      <c r="J583" s="180"/>
      <c r="K583" s="181"/>
      <c r="M583" s="176" t="s">
        <v>799</v>
      </c>
      <c r="O583" s="176"/>
      <c r="Q583" s="166"/>
    </row>
    <row r="584" spans="1:82" x14ac:dyDescent="0.2">
      <c r="A584" s="174"/>
      <c r="B584" s="175"/>
      <c r="C584" s="222" t="s">
        <v>800</v>
      </c>
      <c r="D584" s="223"/>
      <c r="E584" s="177">
        <v>0.90900000000000003</v>
      </c>
      <c r="F584" s="178"/>
      <c r="G584" s="179"/>
      <c r="H584" s="180"/>
      <c r="I584" s="181"/>
      <c r="J584" s="180"/>
      <c r="K584" s="181"/>
      <c r="M584" s="176" t="s">
        <v>800</v>
      </c>
      <c r="O584" s="176"/>
      <c r="Q584" s="166"/>
    </row>
    <row r="585" spans="1:82" x14ac:dyDescent="0.2">
      <c r="A585" s="174"/>
      <c r="B585" s="175"/>
      <c r="C585" s="222" t="s">
        <v>801</v>
      </c>
      <c r="D585" s="223"/>
      <c r="E585" s="177">
        <v>0.82809999999999995</v>
      </c>
      <c r="F585" s="178"/>
      <c r="G585" s="179"/>
      <c r="H585" s="180"/>
      <c r="I585" s="181"/>
      <c r="J585" s="180"/>
      <c r="K585" s="181"/>
      <c r="M585" s="176" t="s">
        <v>801</v>
      </c>
      <c r="O585" s="176"/>
      <c r="Q585" s="166"/>
    </row>
    <row r="586" spans="1:82" x14ac:dyDescent="0.2">
      <c r="A586" s="174"/>
      <c r="B586" s="175"/>
      <c r="C586" s="222" t="s">
        <v>802</v>
      </c>
      <c r="D586" s="223"/>
      <c r="E586" s="177">
        <v>0.88270000000000004</v>
      </c>
      <c r="F586" s="178"/>
      <c r="G586" s="179"/>
      <c r="H586" s="180"/>
      <c r="I586" s="181"/>
      <c r="J586" s="180"/>
      <c r="K586" s="181"/>
      <c r="M586" s="176" t="s">
        <v>802</v>
      </c>
      <c r="O586" s="176"/>
      <c r="Q586" s="166"/>
    </row>
    <row r="587" spans="1:82" x14ac:dyDescent="0.2">
      <c r="A587" s="167">
        <v>142</v>
      </c>
      <c r="B587" s="168" t="s">
        <v>803</v>
      </c>
      <c r="C587" s="169" t="s">
        <v>804</v>
      </c>
      <c r="D587" s="170" t="s">
        <v>191</v>
      </c>
      <c r="E587" s="171">
        <v>4</v>
      </c>
      <c r="F587" s="171">
        <v>0</v>
      </c>
      <c r="G587" s="172">
        <f>E587*F587</f>
        <v>0</v>
      </c>
      <c r="H587" s="173">
        <v>1.33E-3</v>
      </c>
      <c r="I587" s="173">
        <f>E587*H587</f>
        <v>5.3200000000000001E-3</v>
      </c>
      <c r="J587" s="173">
        <v>-0.33</v>
      </c>
      <c r="K587" s="173">
        <f>E587*J587</f>
        <v>-1.32</v>
      </c>
      <c r="Q587" s="166">
        <v>2</v>
      </c>
      <c r="AA587" s="143">
        <v>1</v>
      </c>
      <c r="AB587" s="143">
        <v>1</v>
      </c>
      <c r="AC587" s="143">
        <v>1</v>
      </c>
      <c r="BB587" s="143">
        <v>1</v>
      </c>
      <c r="BC587" s="143">
        <f>IF(BB587=1,G587,0)</f>
        <v>0</v>
      </c>
      <c r="BD587" s="143">
        <f>IF(BB587=2,G587,0)</f>
        <v>0</v>
      </c>
      <c r="BE587" s="143">
        <f>IF(BB587=3,G587,0)</f>
        <v>0</v>
      </c>
      <c r="BF587" s="143">
        <f>IF(BB587=4,G587,0)</f>
        <v>0</v>
      </c>
      <c r="BG587" s="143">
        <f>IF(BB587=5,G587,0)</f>
        <v>0</v>
      </c>
      <c r="CA587" s="143">
        <v>1</v>
      </c>
      <c r="CB587" s="143">
        <v>1</v>
      </c>
      <c r="CC587" s="166"/>
      <c r="CD587" s="166"/>
    </row>
    <row r="588" spans="1:82" x14ac:dyDescent="0.2">
      <c r="A588" s="174"/>
      <c r="B588" s="175"/>
      <c r="C588" s="222" t="s">
        <v>805</v>
      </c>
      <c r="D588" s="223"/>
      <c r="E588" s="177">
        <v>4</v>
      </c>
      <c r="F588" s="178"/>
      <c r="G588" s="179"/>
      <c r="H588" s="180"/>
      <c r="I588" s="181"/>
      <c r="J588" s="180"/>
      <c r="K588" s="181"/>
      <c r="M588" s="176" t="s">
        <v>805</v>
      </c>
      <c r="O588" s="176"/>
      <c r="Q588" s="166"/>
    </row>
    <row r="589" spans="1:82" x14ac:dyDescent="0.2">
      <c r="A589" s="167">
        <v>143</v>
      </c>
      <c r="B589" s="168" t="s">
        <v>806</v>
      </c>
      <c r="C589" s="169" t="s">
        <v>807</v>
      </c>
      <c r="D589" s="170" t="s">
        <v>191</v>
      </c>
      <c r="E589" s="171">
        <v>11</v>
      </c>
      <c r="F589" s="171">
        <v>0</v>
      </c>
      <c r="G589" s="172">
        <f>E589*F589</f>
        <v>0</v>
      </c>
      <c r="H589" s="173">
        <v>4.8999999999999998E-4</v>
      </c>
      <c r="I589" s="173">
        <f>E589*H589</f>
        <v>5.3899999999999998E-3</v>
      </c>
      <c r="J589" s="173">
        <v>-3.1E-2</v>
      </c>
      <c r="K589" s="173">
        <f>E589*J589</f>
        <v>-0.34099999999999997</v>
      </c>
      <c r="Q589" s="166">
        <v>2</v>
      </c>
      <c r="AA589" s="143">
        <v>1</v>
      </c>
      <c r="AB589" s="143">
        <v>1</v>
      </c>
      <c r="AC589" s="143">
        <v>1</v>
      </c>
      <c r="BB589" s="143">
        <v>1</v>
      </c>
      <c r="BC589" s="143">
        <f>IF(BB589=1,G589,0)</f>
        <v>0</v>
      </c>
      <c r="BD589" s="143">
        <f>IF(BB589=2,G589,0)</f>
        <v>0</v>
      </c>
      <c r="BE589" s="143">
        <f>IF(BB589=3,G589,0)</f>
        <v>0</v>
      </c>
      <c r="BF589" s="143">
        <f>IF(BB589=4,G589,0)</f>
        <v>0</v>
      </c>
      <c r="BG589" s="143">
        <f>IF(BB589=5,G589,0)</f>
        <v>0</v>
      </c>
      <c r="CA589" s="143">
        <v>1</v>
      </c>
      <c r="CB589" s="143">
        <v>1</v>
      </c>
      <c r="CC589" s="166"/>
      <c r="CD589" s="166"/>
    </row>
    <row r="590" spans="1:82" x14ac:dyDescent="0.2">
      <c r="A590" s="174"/>
      <c r="B590" s="175"/>
      <c r="C590" s="222" t="s">
        <v>808</v>
      </c>
      <c r="D590" s="223"/>
      <c r="E590" s="177">
        <v>1</v>
      </c>
      <c r="F590" s="178"/>
      <c r="G590" s="179"/>
      <c r="H590" s="180"/>
      <c r="I590" s="181"/>
      <c r="J590" s="180"/>
      <c r="K590" s="181"/>
      <c r="M590" s="176" t="s">
        <v>808</v>
      </c>
      <c r="O590" s="176"/>
      <c r="Q590" s="166"/>
    </row>
    <row r="591" spans="1:82" x14ac:dyDescent="0.2">
      <c r="A591" s="174"/>
      <c r="B591" s="175"/>
      <c r="C591" s="222" t="s">
        <v>809</v>
      </c>
      <c r="D591" s="223"/>
      <c r="E591" s="177">
        <v>2</v>
      </c>
      <c r="F591" s="178"/>
      <c r="G591" s="179"/>
      <c r="H591" s="180"/>
      <c r="I591" s="181"/>
      <c r="J591" s="180"/>
      <c r="K591" s="181"/>
      <c r="M591" s="176" t="s">
        <v>809</v>
      </c>
      <c r="O591" s="176"/>
      <c r="Q591" s="166"/>
    </row>
    <row r="592" spans="1:82" x14ac:dyDescent="0.2">
      <c r="A592" s="174"/>
      <c r="B592" s="175"/>
      <c r="C592" s="222" t="s">
        <v>810</v>
      </c>
      <c r="D592" s="223"/>
      <c r="E592" s="177">
        <v>8</v>
      </c>
      <c r="F592" s="178"/>
      <c r="G592" s="179"/>
      <c r="H592" s="180"/>
      <c r="I592" s="181"/>
      <c r="J592" s="180"/>
      <c r="K592" s="181"/>
      <c r="M592" s="176" t="s">
        <v>810</v>
      </c>
      <c r="O592" s="176"/>
      <c r="Q592" s="166"/>
    </row>
    <row r="593" spans="1:82" x14ac:dyDescent="0.2">
      <c r="A593" s="167">
        <v>144</v>
      </c>
      <c r="B593" s="168" t="s">
        <v>811</v>
      </c>
      <c r="C593" s="169" t="s">
        <v>812</v>
      </c>
      <c r="D593" s="170" t="s">
        <v>162</v>
      </c>
      <c r="E593" s="171">
        <v>18.100000000000001</v>
      </c>
      <c r="F593" s="171">
        <v>0</v>
      </c>
      <c r="G593" s="172">
        <f>E593*F593</f>
        <v>0</v>
      </c>
      <c r="H593" s="173">
        <v>0</v>
      </c>
      <c r="I593" s="173">
        <f>E593*H593</f>
        <v>0</v>
      </c>
      <c r="J593" s="173">
        <v>-4.2000000000000003E-2</v>
      </c>
      <c r="K593" s="173">
        <f>E593*J593</f>
        <v>-0.7602000000000001</v>
      </c>
      <c r="Q593" s="166">
        <v>2</v>
      </c>
      <c r="AA593" s="143">
        <v>1</v>
      </c>
      <c r="AB593" s="143">
        <v>1</v>
      </c>
      <c r="AC593" s="143">
        <v>1</v>
      </c>
      <c r="BB593" s="143">
        <v>1</v>
      </c>
      <c r="BC593" s="143">
        <f>IF(BB593=1,G593,0)</f>
        <v>0</v>
      </c>
      <c r="BD593" s="143">
        <f>IF(BB593=2,G593,0)</f>
        <v>0</v>
      </c>
      <c r="BE593" s="143">
        <f>IF(BB593=3,G593,0)</f>
        <v>0</v>
      </c>
      <c r="BF593" s="143">
        <f>IF(BB593=4,G593,0)</f>
        <v>0</v>
      </c>
      <c r="BG593" s="143">
        <f>IF(BB593=5,G593,0)</f>
        <v>0</v>
      </c>
      <c r="CA593" s="143">
        <v>1</v>
      </c>
      <c r="CB593" s="143">
        <v>1</v>
      </c>
      <c r="CC593" s="166"/>
      <c r="CD593" s="166"/>
    </row>
    <row r="594" spans="1:82" x14ac:dyDescent="0.2">
      <c r="A594" s="174"/>
      <c r="B594" s="175"/>
      <c r="C594" s="222" t="s">
        <v>813</v>
      </c>
      <c r="D594" s="223"/>
      <c r="E594" s="177">
        <v>9.1999999999999993</v>
      </c>
      <c r="F594" s="178"/>
      <c r="G594" s="179"/>
      <c r="H594" s="180"/>
      <c r="I594" s="181"/>
      <c r="J594" s="180"/>
      <c r="K594" s="181"/>
      <c r="M594" s="176" t="s">
        <v>813</v>
      </c>
      <c r="O594" s="176"/>
      <c r="Q594" s="166"/>
    </row>
    <row r="595" spans="1:82" x14ac:dyDescent="0.2">
      <c r="A595" s="174"/>
      <c r="B595" s="175"/>
      <c r="C595" s="222" t="s">
        <v>814</v>
      </c>
      <c r="D595" s="223"/>
      <c r="E595" s="177">
        <v>4.5999999999999996</v>
      </c>
      <c r="F595" s="178"/>
      <c r="G595" s="179"/>
      <c r="H595" s="180"/>
      <c r="I595" s="181"/>
      <c r="J595" s="180"/>
      <c r="K595" s="181"/>
      <c r="M595" s="176" t="s">
        <v>814</v>
      </c>
      <c r="O595" s="176"/>
      <c r="Q595" s="166"/>
    </row>
    <row r="596" spans="1:82" x14ac:dyDescent="0.2">
      <c r="A596" s="174"/>
      <c r="B596" s="175"/>
      <c r="C596" s="222" t="s">
        <v>815</v>
      </c>
      <c r="D596" s="223"/>
      <c r="E596" s="177">
        <v>4.3</v>
      </c>
      <c r="F596" s="178"/>
      <c r="G596" s="179"/>
      <c r="H596" s="180"/>
      <c r="I596" s="181"/>
      <c r="J596" s="180"/>
      <c r="K596" s="181"/>
      <c r="M596" s="176" t="s">
        <v>815</v>
      </c>
      <c r="O596" s="176"/>
      <c r="Q596" s="166"/>
    </row>
    <row r="597" spans="1:82" x14ac:dyDescent="0.2">
      <c r="A597" s="167">
        <v>145</v>
      </c>
      <c r="B597" s="168" t="s">
        <v>816</v>
      </c>
      <c r="C597" s="169" t="s">
        <v>817</v>
      </c>
      <c r="D597" s="170" t="s">
        <v>162</v>
      </c>
      <c r="E597" s="171">
        <v>30.75</v>
      </c>
      <c r="F597" s="171">
        <v>0</v>
      </c>
      <c r="G597" s="172">
        <f>E597*F597</f>
        <v>0</v>
      </c>
      <c r="H597" s="173">
        <v>0</v>
      </c>
      <c r="I597" s="173">
        <f>E597*H597</f>
        <v>0</v>
      </c>
      <c r="J597" s="173">
        <v>-6.5000000000000002E-2</v>
      </c>
      <c r="K597" s="173">
        <f>E597*J597</f>
        <v>-1.99875</v>
      </c>
      <c r="Q597" s="166">
        <v>2</v>
      </c>
      <c r="AA597" s="143">
        <v>1</v>
      </c>
      <c r="AB597" s="143">
        <v>1</v>
      </c>
      <c r="AC597" s="143">
        <v>1</v>
      </c>
      <c r="BB597" s="143">
        <v>1</v>
      </c>
      <c r="BC597" s="143">
        <f>IF(BB597=1,G597,0)</f>
        <v>0</v>
      </c>
      <c r="BD597" s="143">
        <f>IF(BB597=2,G597,0)</f>
        <v>0</v>
      </c>
      <c r="BE597" s="143">
        <f>IF(BB597=3,G597,0)</f>
        <v>0</v>
      </c>
      <c r="BF597" s="143">
        <f>IF(BB597=4,G597,0)</f>
        <v>0</v>
      </c>
      <c r="BG597" s="143">
        <f>IF(BB597=5,G597,0)</f>
        <v>0</v>
      </c>
      <c r="CA597" s="143">
        <v>1</v>
      </c>
      <c r="CB597" s="143">
        <v>1</v>
      </c>
      <c r="CC597" s="166"/>
      <c r="CD597" s="166"/>
    </row>
    <row r="598" spans="1:82" ht="22.5" x14ac:dyDescent="0.2">
      <c r="A598" s="174"/>
      <c r="B598" s="175"/>
      <c r="C598" s="222" t="s">
        <v>818</v>
      </c>
      <c r="D598" s="223"/>
      <c r="E598" s="177">
        <v>24.25</v>
      </c>
      <c r="F598" s="178"/>
      <c r="G598" s="179"/>
      <c r="H598" s="180"/>
      <c r="I598" s="181"/>
      <c r="J598" s="180"/>
      <c r="K598" s="181"/>
      <c r="M598" s="176" t="s">
        <v>818</v>
      </c>
      <c r="O598" s="176"/>
      <c r="Q598" s="166"/>
    </row>
    <row r="599" spans="1:82" x14ac:dyDescent="0.2">
      <c r="A599" s="174"/>
      <c r="B599" s="175"/>
      <c r="C599" s="222" t="s">
        <v>819</v>
      </c>
      <c r="D599" s="223"/>
      <c r="E599" s="177">
        <v>2.4</v>
      </c>
      <c r="F599" s="178"/>
      <c r="G599" s="179"/>
      <c r="H599" s="180"/>
      <c r="I599" s="181"/>
      <c r="J599" s="180"/>
      <c r="K599" s="181"/>
      <c r="M599" s="176" t="s">
        <v>819</v>
      </c>
      <c r="O599" s="176"/>
      <c r="Q599" s="166"/>
    </row>
    <row r="600" spans="1:82" x14ac:dyDescent="0.2">
      <c r="A600" s="174"/>
      <c r="B600" s="175"/>
      <c r="C600" s="222" t="s">
        <v>820</v>
      </c>
      <c r="D600" s="223"/>
      <c r="E600" s="177">
        <v>1.2</v>
      </c>
      <c r="F600" s="178"/>
      <c r="G600" s="179"/>
      <c r="H600" s="180"/>
      <c r="I600" s="181"/>
      <c r="J600" s="180"/>
      <c r="K600" s="181"/>
      <c r="M600" s="176" t="s">
        <v>820</v>
      </c>
      <c r="O600" s="176"/>
      <c r="Q600" s="166"/>
    </row>
    <row r="601" spans="1:82" x14ac:dyDescent="0.2">
      <c r="A601" s="174"/>
      <c r="B601" s="175"/>
      <c r="C601" s="222" t="s">
        <v>821</v>
      </c>
      <c r="D601" s="223"/>
      <c r="E601" s="177">
        <v>1.2</v>
      </c>
      <c r="F601" s="178"/>
      <c r="G601" s="179"/>
      <c r="H601" s="180"/>
      <c r="I601" s="181"/>
      <c r="J601" s="180"/>
      <c r="K601" s="181"/>
      <c r="M601" s="176" t="s">
        <v>821</v>
      </c>
      <c r="O601" s="176"/>
      <c r="Q601" s="166"/>
    </row>
    <row r="602" spans="1:82" x14ac:dyDescent="0.2">
      <c r="A602" s="174"/>
      <c r="B602" s="175"/>
      <c r="C602" s="222" t="s">
        <v>822</v>
      </c>
      <c r="D602" s="223"/>
      <c r="E602" s="177">
        <v>1.7</v>
      </c>
      <c r="F602" s="178"/>
      <c r="G602" s="179"/>
      <c r="H602" s="180"/>
      <c r="I602" s="181"/>
      <c r="J602" s="180"/>
      <c r="K602" s="181"/>
      <c r="M602" s="176" t="s">
        <v>822</v>
      </c>
      <c r="O602" s="176"/>
      <c r="Q602" s="166"/>
    </row>
    <row r="603" spans="1:82" x14ac:dyDescent="0.2">
      <c r="A603" s="167">
        <v>146</v>
      </c>
      <c r="B603" s="168" t="s">
        <v>823</v>
      </c>
      <c r="C603" s="169" t="s">
        <v>824</v>
      </c>
      <c r="D603" s="170" t="s">
        <v>162</v>
      </c>
      <c r="E603" s="171">
        <v>16.100000000000001</v>
      </c>
      <c r="F603" s="171">
        <v>0</v>
      </c>
      <c r="G603" s="172">
        <f>E603*F603</f>
        <v>0</v>
      </c>
      <c r="H603" s="173">
        <v>0</v>
      </c>
      <c r="I603" s="173">
        <f>E603*H603</f>
        <v>0</v>
      </c>
      <c r="J603" s="173">
        <v>-9.7000000000000003E-2</v>
      </c>
      <c r="K603" s="173">
        <f>E603*J603</f>
        <v>-1.5617000000000001</v>
      </c>
      <c r="Q603" s="166">
        <v>2</v>
      </c>
      <c r="AA603" s="143">
        <v>1</v>
      </c>
      <c r="AB603" s="143">
        <v>1</v>
      </c>
      <c r="AC603" s="143">
        <v>1</v>
      </c>
      <c r="BB603" s="143">
        <v>1</v>
      </c>
      <c r="BC603" s="143">
        <f>IF(BB603=1,G603,0)</f>
        <v>0</v>
      </c>
      <c r="BD603" s="143">
        <f>IF(BB603=2,G603,0)</f>
        <v>0</v>
      </c>
      <c r="BE603" s="143">
        <f>IF(BB603=3,G603,0)</f>
        <v>0</v>
      </c>
      <c r="BF603" s="143">
        <f>IF(BB603=4,G603,0)</f>
        <v>0</v>
      </c>
      <c r="BG603" s="143">
        <f>IF(BB603=5,G603,0)</f>
        <v>0</v>
      </c>
      <c r="CA603" s="143">
        <v>1</v>
      </c>
      <c r="CB603" s="143">
        <v>1</v>
      </c>
      <c r="CC603" s="166"/>
      <c r="CD603" s="166"/>
    </row>
    <row r="604" spans="1:82" x14ac:dyDescent="0.2">
      <c r="A604" s="174"/>
      <c r="B604" s="175"/>
      <c r="C604" s="222" t="s">
        <v>825</v>
      </c>
      <c r="D604" s="223"/>
      <c r="E604" s="177">
        <v>1.3</v>
      </c>
      <c r="F604" s="178"/>
      <c r="G604" s="179"/>
      <c r="H604" s="180"/>
      <c r="I604" s="181"/>
      <c r="J604" s="180"/>
      <c r="K604" s="181"/>
      <c r="M604" s="176" t="s">
        <v>825</v>
      </c>
      <c r="O604" s="176"/>
      <c r="Q604" s="166"/>
    </row>
    <row r="605" spans="1:82" x14ac:dyDescent="0.2">
      <c r="A605" s="174"/>
      <c r="B605" s="175"/>
      <c r="C605" s="222" t="s">
        <v>826</v>
      </c>
      <c r="D605" s="223"/>
      <c r="E605" s="177">
        <v>3.6</v>
      </c>
      <c r="F605" s="178"/>
      <c r="G605" s="179"/>
      <c r="H605" s="180"/>
      <c r="I605" s="181"/>
      <c r="J605" s="180"/>
      <c r="K605" s="181"/>
      <c r="M605" s="176" t="s">
        <v>826</v>
      </c>
      <c r="O605" s="176"/>
      <c r="Q605" s="166"/>
    </row>
    <row r="606" spans="1:82" x14ac:dyDescent="0.2">
      <c r="A606" s="174"/>
      <c r="B606" s="175"/>
      <c r="C606" s="222" t="s">
        <v>827</v>
      </c>
      <c r="D606" s="223"/>
      <c r="E606" s="177">
        <v>5</v>
      </c>
      <c r="F606" s="178"/>
      <c r="G606" s="179"/>
      <c r="H606" s="180"/>
      <c r="I606" s="181"/>
      <c r="J606" s="180"/>
      <c r="K606" s="181"/>
      <c r="M606" s="176" t="s">
        <v>827</v>
      </c>
      <c r="O606" s="176"/>
      <c r="Q606" s="166"/>
    </row>
    <row r="607" spans="1:82" x14ac:dyDescent="0.2">
      <c r="A607" s="174"/>
      <c r="B607" s="175"/>
      <c r="C607" s="222" t="s">
        <v>828</v>
      </c>
      <c r="D607" s="223"/>
      <c r="E607" s="177">
        <v>6.2</v>
      </c>
      <c r="F607" s="178"/>
      <c r="G607" s="179"/>
      <c r="H607" s="180"/>
      <c r="I607" s="181"/>
      <c r="J607" s="180"/>
      <c r="K607" s="181"/>
      <c r="M607" s="176" t="s">
        <v>828</v>
      </c>
      <c r="O607" s="176"/>
      <c r="Q607" s="166"/>
    </row>
    <row r="608" spans="1:82" x14ac:dyDescent="0.2">
      <c r="A608" s="167">
        <v>147</v>
      </c>
      <c r="B608" s="168" t="s">
        <v>829</v>
      </c>
      <c r="C608" s="169" t="s">
        <v>830</v>
      </c>
      <c r="D608" s="170" t="s">
        <v>162</v>
      </c>
      <c r="E608" s="171">
        <v>11.5</v>
      </c>
      <c r="F608" s="171">
        <v>0</v>
      </c>
      <c r="G608" s="172">
        <f>E608*F608</f>
        <v>0</v>
      </c>
      <c r="H608" s="173">
        <v>0</v>
      </c>
      <c r="I608" s="173">
        <f>E608*H608</f>
        <v>0</v>
      </c>
      <c r="J608" s="173">
        <v>-0.129</v>
      </c>
      <c r="K608" s="173">
        <f>E608*J608</f>
        <v>-1.4835</v>
      </c>
      <c r="Q608" s="166">
        <v>2</v>
      </c>
      <c r="AA608" s="143">
        <v>1</v>
      </c>
      <c r="AB608" s="143">
        <v>1</v>
      </c>
      <c r="AC608" s="143">
        <v>1</v>
      </c>
      <c r="BB608" s="143">
        <v>1</v>
      </c>
      <c r="BC608" s="143">
        <f>IF(BB608=1,G608,0)</f>
        <v>0</v>
      </c>
      <c r="BD608" s="143">
        <f>IF(BB608=2,G608,0)</f>
        <v>0</v>
      </c>
      <c r="BE608" s="143">
        <f>IF(BB608=3,G608,0)</f>
        <v>0</v>
      </c>
      <c r="BF608" s="143">
        <f>IF(BB608=4,G608,0)</f>
        <v>0</v>
      </c>
      <c r="BG608" s="143">
        <f>IF(BB608=5,G608,0)</f>
        <v>0</v>
      </c>
      <c r="CA608" s="143">
        <v>1</v>
      </c>
      <c r="CB608" s="143">
        <v>1</v>
      </c>
      <c r="CC608" s="166"/>
      <c r="CD608" s="166"/>
    </row>
    <row r="609" spans="1:82" x14ac:dyDescent="0.2">
      <c r="A609" s="174"/>
      <c r="B609" s="175"/>
      <c r="C609" s="222" t="s">
        <v>831</v>
      </c>
      <c r="D609" s="223"/>
      <c r="E609" s="177">
        <v>4.9000000000000004</v>
      </c>
      <c r="F609" s="178"/>
      <c r="G609" s="179"/>
      <c r="H609" s="180"/>
      <c r="I609" s="181"/>
      <c r="J609" s="180"/>
      <c r="K609" s="181"/>
      <c r="M609" s="176" t="s">
        <v>831</v>
      </c>
      <c r="O609" s="176"/>
      <c r="Q609" s="166"/>
    </row>
    <row r="610" spans="1:82" x14ac:dyDescent="0.2">
      <c r="A610" s="174"/>
      <c r="B610" s="175"/>
      <c r="C610" s="222" t="s">
        <v>832</v>
      </c>
      <c r="D610" s="223"/>
      <c r="E610" s="177">
        <v>2.8</v>
      </c>
      <c r="F610" s="178"/>
      <c r="G610" s="179"/>
      <c r="H610" s="180"/>
      <c r="I610" s="181"/>
      <c r="J610" s="180"/>
      <c r="K610" s="181"/>
      <c r="M610" s="176" t="s">
        <v>832</v>
      </c>
      <c r="O610" s="176"/>
      <c r="Q610" s="166"/>
    </row>
    <row r="611" spans="1:82" x14ac:dyDescent="0.2">
      <c r="A611" s="174"/>
      <c r="B611" s="175"/>
      <c r="C611" s="222" t="s">
        <v>833</v>
      </c>
      <c r="D611" s="223"/>
      <c r="E611" s="177">
        <v>3.8</v>
      </c>
      <c r="F611" s="178"/>
      <c r="G611" s="179"/>
      <c r="H611" s="180"/>
      <c r="I611" s="181"/>
      <c r="J611" s="180"/>
      <c r="K611" s="181"/>
      <c r="M611" s="176" t="s">
        <v>833</v>
      </c>
      <c r="O611" s="176"/>
      <c r="Q611" s="166"/>
    </row>
    <row r="612" spans="1:82" x14ac:dyDescent="0.2">
      <c r="A612" s="167">
        <v>148</v>
      </c>
      <c r="B612" s="168" t="s">
        <v>834</v>
      </c>
      <c r="C612" s="169" t="s">
        <v>835</v>
      </c>
      <c r="D612" s="170" t="s">
        <v>162</v>
      </c>
      <c r="E612" s="171">
        <v>31.5</v>
      </c>
      <c r="F612" s="171">
        <v>0</v>
      </c>
      <c r="G612" s="172">
        <f>E612*F612</f>
        <v>0</v>
      </c>
      <c r="H612" s="173">
        <v>1.8069999999999999E-2</v>
      </c>
      <c r="I612" s="173">
        <f>E612*H612</f>
        <v>0.56920499999999996</v>
      </c>
      <c r="J612" s="173">
        <v>0</v>
      </c>
      <c r="K612" s="173">
        <f>E612*J612</f>
        <v>0</v>
      </c>
      <c r="Q612" s="166">
        <v>2</v>
      </c>
      <c r="AA612" s="143">
        <v>1</v>
      </c>
      <c r="AB612" s="143">
        <v>1</v>
      </c>
      <c r="AC612" s="143">
        <v>1</v>
      </c>
      <c r="BB612" s="143">
        <v>1</v>
      </c>
      <c r="BC612" s="143">
        <f>IF(BB612=1,G612,0)</f>
        <v>0</v>
      </c>
      <c r="BD612" s="143">
        <f>IF(BB612=2,G612,0)</f>
        <v>0</v>
      </c>
      <c r="BE612" s="143">
        <f>IF(BB612=3,G612,0)</f>
        <v>0</v>
      </c>
      <c r="BF612" s="143">
        <f>IF(BB612=4,G612,0)</f>
        <v>0</v>
      </c>
      <c r="BG612" s="143">
        <f>IF(BB612=5,G612,0)</f>
        <v>0</v>
      </c>
      <c r="CA612" s="143">
        <v>1</v>
      </c>
      <c r="CB612" s="143">
        <v>1</v>
      </c>
      <c r="CC612" s="166"/>
      <c r="CD612" s="166"/>
    </row>
    <row r="613" spans="1:82" x14ac:dyDescent="0.2">
      <c r="A613" s="174"/>
      <c r="B613" s="175"/>
      <c r="C613" s="222" t="s">
        <v>836</v>
      </c>
      <c r="D613" s="223"/>
      <c r="E613" s="177">
        <v>7.5</v>
      </c>
      <c r="F613" s="178"/>
      <c r="G613" s="179"/>
      <c r="H613" s="180"/>
      <c r="I613" s="181"/>
      <c r="J613" s="180"/>
      <c r="K613" s="181"/>
      <c r="M613" s="176" t="s">
        <v>836</v>
      </c>
      <c r="O613" s="176"/>
      <c r="Q613" s="166"/>
    </row>
    <row r="614" spans="1:82" x14ac:dyDescent="0.2">
      <c r="A614" s="174"/>
      <c r="B614" s="175"/>
      <c r="C614" s="222" t="s">
        <v>837</v>
      </c>
      <c r="D614" s="223"/>
      <c r="E614" s="177">
        <v>24</v>
      </c>
      <c r="F614" s="178"/>
      <c r="G614" s="179"/>
      <c r="H614" s="180"/>
      <c r="I614" s="181"/>
      <c r="J614" s="180"/>
      <c r="K614" s="181"/>
      <c r="M614" s="176" t="s">
        <v>837</v>
      </c>
      <c r="O614" s="176"/>
      <c r="Q614" s="166"/>
    </row>
    <row r="615" spans="1:82" x14ac:dyDescent="0.2">
      <c r="A615" s="167">
        <v>149</v>
      </c>
      <c r="B615" s="168" t="s">
        <v>838</v>
      </c>
      <c r="C615" s="169" t="s">
        <v>839</v>
      </c>
      <c r="D615" s="170" t="s">
        <v>88</v>
      </c>
      <c r="E615" s="171">
        <v>92.6</v>
      </c>
      <c r="F615" s="171">
        <v>0</v>
      </c>
      <c r="G615" s="172">
        <f>E615*F615</f>
        <v>0</v>
      </c>
      <c r="H615" s="173">
        <v>0</v>
      </c>
      <c r="I615" s="173">
        <f>E615*H615</f>
        <v>0</v>
      </c>
      <c r="J615" s="173">
        <v>-0.05</v>
      </c>
      <c r="K615" s="173">
        <f>E615*J615</f>
        <v>-4.63</v>
      </c>
      <c r="Q615" s="166">
        <v>2</v>
      </c>
      <c r="AA615" s="143">
        <v>1</v>
      </c>
      <c r="AB615" s="143">
        <v>1</v>
      </c>
      <c r="AC615" s="143">
        <v>1</v>
      </c>
      <c r="BB615" s="143">
        <v>1</v>
      </c>
      <c r="BC615" s="143">
        <f>IF(BB615=1,G615,0)</f>
        <v>0</v>
      </c>
      <c r="BD615" s="143">
        <f>IF(BB615=2,G615,0)</f>
        <v>0</v>
      </c>
      <c r="BE615" s="143">
        <f>IF(BB615=3,G615,0)</f>
        <v>0</v>
      </c>
      <c r="BF615" s="143">
        <f>IF(BB615=4,G615,0)</f>
        <v>0</v>
      </c>
      <c r="BG615" s="143">
        <f>IF(BB615=5,G615,0)</f>
        <v>0</v>
      </c>
      <c r="CA615" s="143">
        <v>1</v>
      </c>
      <c r="CB615" s="143">
        <v>1</v>
      </c>
      <c r="CC615" s="166"/>
      <c r="CD615" s="166"/>
    </row>
    <row r="616" spans="1:82" x14ac:dyDescent="0.2">
      <c r="A616" s="174"/>
      <c r="B616" s="175"/>
      <c r="C616" s="222" t="s">
        <v>840</v>
      </c>
      <c r="D616" s="223"/>
      <c r="E616" s="177">
        <v>92.6</v>
      </c>
      <c r="F616" s="178"/>
      <c r="G616" s="179"/>
      <c r="H616" s="180"/>
      <c r="I616" s="181"/>
      <c r="J616" s="180"/>
      <c r="K616" s="181"/>
      <c r="M616" s="176" t="s">
        <v>840</v>
      </c>
      <c r="O616" s="176"/>
      <c r="Q616" s="166"/>
    </row>
    <row r="617" spans="1:82" x14ac:dyDescent="0.2">
      <c r="A617" s="167">
        <v>150</v>
      </c>
      <c r="B617" s="168" t="s">
        <v>841</v>
      </c>
      <c r="C617" s="169" t="s">
        <v>842</v>
      </c>
      <c r="D617" s="170" t="s">
        <v>88</v>
      </c>
      <c r="E617" s="171">
        <v>254.8</v>
      </c>
      <c r="F617" s="171">
        <v>0</v>
      </c>
      <c r="G617" s="172">
        <f>E617*F617</f>
        <v>0</v>
      </c>
      <c r="H617" s="173">
        <v>0</v>
      </c>
      <c r="I617" s="173">
        <f>E617*H617</f>
        <v>0</v>
      </c>
      <c r="J617" s="173">
        <v>-0.05</v>
      </c>
      <c r="K617" s="173">
        <f>E617*J617</f>
        <v>-12.740000000000002</v>
      </c>
      <c r="Q617" s="166">
        <v>2</v>
      </c>
      <c r="AA617" s="143">
        <v>1</v>
      </c>
      <c r="AB617" s="143">
        <v>1</v>
      </c>
      <c r="AC617" s="143">
        <v>1</v>
      </c>
      <c r="BB617" s="143">
        <v>1</v>
      </c>
      <c r="BC617" s="143">
        <f>IF(BB617=1,G617,0)</f>
        <v>0</v>
      </c>
      <c r="BD617" s="143">
        <f>IF(BB617=2,G617,0)</f>
        <v>0</v>
      </c>
      <c r="BE617" s="143">
        <f>IF(BB617=3,G617,0)</f>
        <v>0</v>
      </c>
      <c r="BF617" s="143">
        <f>IF(BB617=4,G617,0)</f>
        <v>0</v>
      </c>
      <c r="BG617" s="143">
        <f>IF(BB617=5,G617,0)</f>
        <v>0</v>
      </c>
      <c r="CA617" s="143">
        <v>1</v>
      </c>
      <c r="CB617" s="143">
        <v>1</v>
      </c>
      <c r="CC617" s="166"/>
      <c r="CD617" s="166"/>
    </row>
    <row r="618" spans="1:82" x14ac:dyDescent="0.2">
      <c r="A618" s="174"/>
      <c r="B618" s="175"/>
      <c r="C618" s="222" t="s">
        <v>843</v>
      </c>
      <c r="D618" s="223"/>
      <c r="E618" s="177">
        <v>91.6</v>
      </c>
      <c r="F618" s="178"/>
      <c r="G618" s="179"/>
      <c r="H618" s="180"/>
      <c r="I618" s="181"/>
      <c r="J618" s="180"/>
      <c r="K618" s="181"/>
      <c r="M618" s="176" t="s">
        <v>843</v>
      </c>
      <c r="O618" s="176"/>
      <c r="Q618" s="166"/>
    </row>
    <row r="619" spans="1:82" x14ac:dyDescent="0.2">
      <c r="A619" s="174"/>
      <c r="B619" s="175"/>
      <c r="C619" s="222" t="s">
        <v>844</v>
      </c>
      <c r="D619" s="223"/>
      <c r="E619" s="177">
        <v>88.2</v>
      </c>
      <c r="F619" s="178"/>
      <c r="G619" s="179"/>
      <c r="H619" s="180"/>
      <c r="I619" s="181"/>
      <c r="J619" s="180"/>
      <c r="K619" s="181"/>
      <c r="M619" s="176" t="s">
        <v>844</v>
      </c>
      <c r="O619" s="176"/>
      <c r="Q619" s="166"/>
    </row>
    <row r="620" spans="1:82" ht="22.5" x14ac:dyDescent="0.2">
      <c r="A620" s="174"/>
      <c r="B620" s="175"/>
      <c r="C620" s="222" t="s">
        <v>845</v>
      </c>
      <c r="D620" s="223"/>
      <c r="E620" s="177">
        <v>75</v>
      </c>
      <c r="F620" s="178"/>
      <c r="G620" s="179"/>
      <c r="H620" s="180"/>
      <c r="I620" s="181"/>
      <c r="J620" s="180"/>
      <c r="K620" s="181"/>
      <c r="M620" s="176" t="s">
        <v>845</v>
      </c>
      <c r="O620" s="176"/>
      <c r="Q620" s="166"/>
    </row>
    <row r="621" spans="1:82" x14ac:dyDescent="0.2">
      <c r="A621" s="167">
        <v>151</v>
      </c>
      <c r="B621" s="168" t="s">
        <v>846</v>
      </c>
      <c r="C621" s="169" t="s">
        <v>847</v>
      </c>
      <c r="D621" s="170" t="s">
        <v>88</v>
      </c>
      <c r="E621" s="171">
        <v>771.71600000000001</v>
      </c>
      <c r="F621" s="171">
        <v>0</v>
      </c>
      <c r="G621" s="172">
        <f>E621*F621</f>
        <v>0</v>
      </c>
      <c r="H621" s="173">
        <v>0</v>
      </c>
      <c r="I621" s="173">
        <f>E621*H621</f>
        <v>0</v>
      </c>
      <c r="J621" s="173">
        <v>-4.5999999999999999E-2</v>
      </c>
      <c r="K621" s="173">
        <f>E621*J621</f>
        <v>-35.498936</v>
      </c>
      <c r="Q621" s="166">
        <v>2</v>
      </c>
      <c r="AA621" s="143">
        <v>1</v>
      </c>
      <c r="AB621" s="143">
        <v>1</v>
      </c>
      <c r="AC621" s="143">
        <v>1</v>
      </c>
      <c r="BB621" s="143">
        <v>1</v>
      </c>
      <c r="BC621" s="143">
        <f>IF(BB621=1,G621,0)</f>
        <v>0</v>
      </c>
      <c r="BD621" s="143">
        <f>IF(BB621=2,G621,0)</f>
        <v>0</v>
      </c>
      <c r="BE621" s="143">
        <f>IF(BB621=3,G621,0)</f>
        <v>0</v>
      </c>
      <c r="BF621" s="143">
        <f>IF(BB621=4,G621,0)</f>
        <v>0</v>
      </c>
      <c r="BG621" s="143">
        <f>IF(BB621=5,G621,0)</f>
        <v>0</v>
      </c>
      <c r="CA621" s="143">
        <v>1</v>
      </c>
      <c r="CB621" s="143">
        <v>1</v>
      </c>
      <c r="CC621" s="166"/>
      <c r="CD621" s="166"/>
    </row>
    <row r="622" spans="1:82" ht="22.5" x14ac:dyDescent="0.2">
      <c r="A622" s="174"/>
      <c r="B622" s="175"/>
      <c r="C622" s="222" t="s">
        <v>848</v>
      </c>
      <c r="D622" s="223"/>
      <c r="E622" s="177">
        <v>71.819999999999993</v>
      </c>
      <c r="F622" s="178"/>
      <c r="G622" s="179"/>
      <c r="H622" s="180"/>
      <c r="I622" s="181"/>
      <c r="J622" s="180"/>
      <c r="K622" s="181"/>
      <c r="M622" s="176" t="s">
        <v>848</v>
      </c>
      <c r="O622" s="176"/>
      <c r="Q622" s="166"/>
    </row>
    <row r="623" spans="1:82" ht="22.5" x14ac:dyDescent="0.2">
      <c r="A623" s="174"/>
      <c r="B623" s="175"/>
      <c r="C623" s="222" t="s">
        <v>849</v>
      </c>
      <c r="D623" s="223"/>
      <c r="E623" s="177">
        <v>92.76</v>
      </c>
      <c r="F623" s="178"/>
      <c r="G623" s="179"/>
      <c r="H623" s="180"/>
      <c r="I623" s="181"/>
      <c r="J623" s="180"/>
      <c r="K623" s="181"/>
      <c r="M623" s="176" t="s">
        <v>849</v>
      </c>
      <c r="O623" s="176"/>
      <c r="Q623" s="166"/>
    </row>
    <row r="624" spans="1:82" x14ac:dyDescent="0.2">
      <c r="A624" s="174"/>
      <c r="B624" s="175"/>
      <c r="C624" s="222" t="s">
        <v>850</v>
      </c>
      <c r="D624" s="223"/>
      <c r="E624" s="177">
        <v>76.224000000000004</v>
      </c>
      <c r="F624" s="178"/>
      <c r="G624" s="179"/>
      <c r="H624" s="180"/>
      <c r="I624" s="181"/>
      <c r="J624" s="180"/>
      <c r="K624" s="181"/>
      <c r="M624" s="176" t="s">
        <v>850</v>
      </c>
      <c r="O624" s="176"/>
      <c r="Q624" s="166"/>
    </row>
    <row r="625" spans="1:82" ht="22.5" x14ac:dyDescent="0.2">
      <c r="A625" s="174"/>
      <c r="B625" s="175"/>
      <c r="C625" s="222" t="s">
        <v>851</v>
      </c>
      <c r="D625" s="223"/>
      <c r="E625" s="177">
        <v>197.91200000000001</v>
      </c>
      <c r="F625" s="178"/>
      <c r="G625" s="179"/>
      <c r="H625" s="180"/>
      <c r="I625" s="181"/>
      <c r="J625" s="180"/>
      <c r="K625" s="181"/>
      <c r="M625" s="176" t="s">
        <v>851</v>
      </c>
      <c r="O625" s="176"/>
      <c r="Q625" s="166"/>
    </row>
    <row r="626" spans="1:82" x14ac:dyDescent="0.2">
      <c r="A626" s="174"/>
      <c r="B626" s="175"/>
      <c r="C626" s="222" t="s">
        <v>852</v>
      </c>
      <c r="D626" s="223"/>
      <c r="E626" s="177">
        <v>-13.26</v>
      </c>
      <c r="F626" s="178"/>
      <c r="G626" s="179"/>
      <c r="H626" s="180"/>
      <c r="I626" s="181"/>
      <c r="J626" s="180"/>
      <c r="K626" s="181"/>
      <c r="M626" s="176" t="s">
        <v>852</v>
      </c>
      <c r="O626" s="176"/>
      <c r="Q626" s="166"/>
    </row>
    <row r="627" spans="1:82" ht="22.5" x14ac:dyDescent="0.2">
      <c r="A627" s="174"/>
      <c r="B627" s="175"/>
      <c r="C627" s="222" t="s">
        <v>853</v>
      </c>
      <c r="D627" s="223"/>
      <c r="E627" s="177">
        <v>197.91200000000001</v>
      </c>
      <c r="F627" s="178"/>
      <c r="G627" s="179"/>
      <c r="H627" s="180"/>
      <c r="I627" s="181"/>
      <c r="J627" s="180"/>
      <c r="K627" s="181"/>
      <c r="M627" s="176" t="s">
        <v>853</v>
      </c>
      <c r="O627" s="176"/>
      <c r="Q627" s="166"/>
    </row>
    <row r="628" spans="1:82" x14ac:dyDescent="0.2">
      <c r="A628" s="174"/>
      <c r="B628" s="175"/>
      <c r="C628" s="222" t="s">
        <v>852</v>
      </c>
      <c r="D628" s="223"/>
      <c r="E628" s="177">
        <v>-13.26</v>
      </c>
      <c r="F628" s="178"/>
      <c r="G628" s="179"/>
      <c r="H628" s="180"/>
      <c r="I628" s="181"/>
      <c r="J628" s="180"/>
      <c r="K628" s="181"/>
      <c r="M628" s="176" t="s">
        <v>852</v>
      </c>
      <c r="O628" s="176"/>
      <c r="Q628" s="166"/>
    </row>
    <row r="629" spans="1:82" ht="22.5" x14ac:dyDescent="0.2">
      <c r="A629" s="174"/>
      <c r="B629" s="175"/>
      <c r="C629" s="222" t="s">
        <v>854</v>
      </c>
      <c r="D629" s="223"/>
      <c r="E629" s="177">
        <v>175.07599999999999</v>
      </c>
      <c r="F629" s="178"/>
      <c r="G629" s="179"/>
      <c r="H629" s="180"/>
      <c r="I629" s="181"/>
      <c r="J629" s="180"/>
      <c r="K629" s="181"/>
      <c r="M629" s="176" t="s">
        <v>854</v>
      </c>
      <c r="O629" s="176"/>
      <c r="Q629" s="166"/>
    </row>
    <row r="630" spans="1:82" x14ac:dyDescent="0.2">
      <c r="A630" s="174"/>
      <c r="B630" s="175"/>
      <c r="C630" s="222" t="s">
        <v>855</v>
      </c>
      <c r="D630" s="223"/>
      <c r="E630" s="177">
        <v>-13.468</v>
      </c>
      <c r="F630" s="178"/>
      <c r="G630" s="179"/>
      <c r="H630" s="180"/>
      <c r="I630" s="181"/>
      <c r="J630" s="180"/>
      <c r="K630" s="181"/>
      <c r="M630" s="176" t="s">
        <v>855</v>
      </c>
      <c r="O630" s="176"/>
      <c r="Q630" s="166"/>
    </row>
    <row r="631" spans="1:82" x14ac:dyDescent="0.2">
      <c r="A631" s="167">
        <v>152</v>
      </c>
      <c r="B631" s="168" t="s">
        <v>856</v>
      </c>
      <c r="C631" s="169" t="s">
        <v>857</v>
      </c>
      <c r="D631" s="170" t="s">
        <v>88</v>
      </c>
      <c r="E631" s="171">
        <v>221.82</v>
      </c>
      <c r="F631" s="171">
        <v>0</v>
      </c>
      <c r="G631" s="172">
        <f>E631*F631</f>
        <v>0</v>
      </c>
      <c r="H631" s="173">
        <v>0</v>
      </c>
      <c r="I631" s="173">
        <f>E631*H631</f>
        <v>0</v>
      </c>
      <c r="J631" s="173">
        <v>-5.8999999999999997E-2</v>
      </c>
      <c r="K631" s="173">
        <f>E631*J631</f>
        <v>-13.08738</v>
      </c>
      <c r="Q631" s="166">
        <v>2</v>
      </c>
      <c r="AA631" s="143">
        <v>1</v>
      </c>
      <c r="AB631" s="143">
        <v>1</v>
      </c>
      <c r="AC631" s="143">
        <v>1</v>
      </c>
      <c r="BB631" s="143">
        <v>1</v>
      </c>
      <c r="BC631" s="143">
        <f>IF(BB631=1,G631,0)</f>
        <v>0</v>
      </c>
      <c r="BD631" s="143">
        <f>IF(BB631=2,G631,0)</f>
        <v>0</v>
      </c>
      <c r="BE631" s="143">
        <f>IF(BB631=3,G631,0)</f>
        <v>0</v>
      </c>
      <c r="BF631" s="143">
        <f>IF(BB631=4,G631,0)</f>
        <v>0</v>
      </c>
      <c r="BG631" s="143">
        <f>IF(BB631=5,G631,0)</f>
        <v>0</v>
      </c>
      <c r="CA631" s="143">
        <v>1</v>
      </c>
      <c r="CB631" s="143">
        <v>1</v>
      </c>
      <c r="CC631" s="166"/>
      <c r="CD631" s="166"/>
    </row>
    <row r="632" spans="1:82" x14ac:dyDescent="0.2">
      <c r="A632" s="174"/>
      <c r="B632" s="175"/>
      <c r="C632" s="222" t="s">
        <v>858</v>
      </c>
      <c r="D632" s="223"/>
      <c r="E632" s="177">
        <v>131.69999999999999</v>
      </c>
      <c r="F632" s="178"/>
      <c r="G632" s="179"/>
      <c r="H632" s="180"/>
      <c r="I632" s="181"/>
      <c r="J632" s="180"/>
      <c r="K632" s="181"/>
      <c r="M632" s="176" t="s">
        <v>858</v>
      </c>
      <c r="O632" s="176"/>
      <c r="Q632" s="166"/>
    </row>
    <row r="633" spans="1:82" x14ac:dyDescent="0.2">
      <c r="A633" s="174"/>
      <c r="B633" s="175"/>
      <c r="C633" s="222" t="s">
        <v>859</v>
      </c>
      <c r="D633" s="223"/>
      <c r="E633" s="177">
        <v>111</v>
      </c>
      <c r="F633" s="178"/>
      <c r="G633" s="179"/>
      <c r="H633" s="180"/>
      <c r="I633" s="181"/>
      <c r="J633" s="180"/>
      <c r="K633" s="181"/>
      <c r="M633" s="176" t="s">
        <v>859</v>
      </c>
      <c r="O633" s="176"/>
      <c r="Q633" s="166"/>
    </row>
    <row r="634" spans="1:82" x14ac:dyDescent="0.2">
      <c r="A634" s="174"/>
      <c r="B634" s="175"/>
      <c r="C634" s="222" t="s">
        <v>860</v>
      </c>
      <c r="D634" s="223"/>
      <c r="E634" s="177">
        <v>127</v>
      </c>
      <c r="F634" s="178"/>
      <c r="G634" s="179"/>
      <c r="H634" s="180"/>
      <c r="I634" s="181"/>
      <c r="J634" s="180"/>
      <c r="K634" s="181"/>
      <c r="M634" s="176" t="s">
        <v>860</v>
      </c>
      <c r="O634" s="176"/>
      <c r="Q634" s="166"/>
    </row>
    <row r="635" spans="1:82" x14ac:dyDescent="0.2">
      <c r="A635" s="174"/>
      <c r="B635" s="175"/>
      <c r="C635" s="222" t="s">
        <v>861</v>
      </c>
      <c r="D635" s="223"/>
      <c r="E635" s="177">
        <v>-147.88</v>
      </c>
      <c r="F635" s="178"/>
      <c r="G635" s="179"/>
      <c r="H635" s="180"/>
      <c r="I635" s="181"/>
      <c r="J635" s="180"/>
      <c r="K635" s="181"/>
      <c r="M635" s="176" t="s">
        <v>861</v>
      </c>
      <c r="O635" s="176"/>
      <c r="Q635" s="166"/>
    </row>
    <row r="636" spans="1:82" x14ac:dyDescent="0.2">
      <c r="A636" s="167">
        <v>153</v>
      </c>
      <c r="B636" s="168" t="s">
        <v>862</v>
      </c>
      <c r="C636" s="169" t="s">
        <v>863</v>
      </c>
      <c r="D636" s="170" t="s">
        <v>88</v>
      </c>
      <c r="E636" s="171">
        <v>45.56</v>
      </c>
      <c r="F636" s="171">
        <v>0</v>
      </c>
      <c r="G636" s="172">
        <f>E636*F636</f>
        <v>0</v>
      </c>
      <c r="H636" s="173">
        <v>0</v>
      </c>
      <c r="I636" s="173">
        <f>E636*H636</f>
        <v>0</v>
      </c>
      <c r="J636" s="173">
        <v>-6.8000000000000005E-2</v>
      </c>
      <c r="K636" s="173">
        <f>E636*J636</f>
        <v>-3.0980800000000004</v>
      </c>
      <c r="Q636" s="166">
        <v>2</v>
      </c>
      <c r="AA636" s="143">
        <v>1</v>
      </c>
      <c r="AB636" s="143">
        <v>1</v>
      </c>
      <c r="AC636" s="143">
        <v>1</v>
      </c>
      <c r="BB636" s="143">
        <v>1</v>
      </c>
      <c r="BC636" s="143">
        <f>IF(BB636=1,G636,0)</f>
        <v>0</v>
      </c>
      <c r="BD636" s="143">
        <f>IF(BB636=2,G636,0)</f>
        <v>0</v>
      </c>
      <c r="BE636" s="143">
        <f>IF(BB636=3,G636,0)</f>
        <v>0</v>
      </c>
      <c r="BF636" s="143">
        <f>IF(BB636=4,G636,0)</f>
        <v>0</v>
      </c>
      <c r="BG636" s="143">
        <f>IF(BB636=5,G636,0)</f>
        <v>0</v>
      </c>
      <c r="CA636" s="143">
        <v>1</v>
      </c>
      <c r="CB636" s="143">
        <v>1</v>
      </c>
      <c r="CC636" s="166"/>
      <c r="CD636" s="166"/>
    </row>
    <row r="637" spans="1:82" x14ac:dyDescent="0.2">
      <c r="A637" s="174"/>
      <c r="B637" s="175"/>
      <c r="C637" s="222" t="s">
        <v>864</v>
      </c>
      <c r="D637" s="223"/>
      <c r="E637" s="177">
        <v>18</v>
      </c>
      <c r="F637" s="178"/>
      <c r="G637" s="179"/>
      <c r="H637" s="180"/>
      <c r="I637" s="181"/>
      <c r="J637" s="180"/>
      <c r="K637" s="181"/>
      <c r="M637" s="176" t="s">
        <v>864</v>
      </c>
      <c r="O637" s="176"/>
      <c r="Q637" s="166"/>
    </row>
    <row r="638" spans="1:82" x14ac:dyDescent="0.2">
      <c r="A638" s="174"/>
      <c r="B638" s="175"/>
      <c r="C638" s="222" t="s">
        <v>865</v>
      </c>
      <c r="D638" s="223"/>
      <c r="E638" s="177">
        <v>2.56</v>
      </c>
      <c r="F638" s="178"/>
      <c r="G638" s="179"/>
      <c r="H638" s="180"/>
      <c r="I638" s="181"/>
      <c r="J638" s="180"/>
      <c r="K638" s="181"/>
      <c r="M638" s="176" t="s">
        <v>865</v>
      </c>
      <c r="O638" s="176"/>
      <c r="Q638" s="166"/>
    </row>
    <row r="639" spans="1:82" x14ac:dyDescent="0.2">
      <c r="A639" s="174"/>
      <c r="B639" s="175"/>
      <c r="C639" s="222" t="s">
        <v>866</v>
      </c>
      <c r="D639" s="223"/>
      <c r="E639" s="177">
        <v>25</v>
      </c>
      <c r="F639" s="178"/>
      <c r="G639" s="179"/>
      <c r="H639" s="180"/>
      <c r="I639" s="181"/>
      <c r="J639" s="180"/>
      <c r="K639" s="181"/>
      <c r="M639" s="176" t="s">
        <v>866</v>
      </c>
      <c r="O639" s="176"/>
      <c r="Q639" s="166"/>
    </row>
    <row r="640" spans="1:82" x14ac:dyDescent="0.2">
      <c r="A640" s="167">
        <v>154</v>
      </c>
      <c r="B640" s="168" t="s">
        <v>867</v>
      </c>
      <c r="C640" s="169" t="s">
        <v>868</v>
      </c>
      <c r="D640" s="170" t="s">
        <v>88</v>
      </c>
      <c r="E640" s="171">
        <v>7.8624999999999998</v>
      </c>
      <c r="F640" s="171">
        <v>0</v>
      </c>
      <c r="G640" s="172">
        <f>E640*F640</f>
        <v>0</v>
      </c>
      <c r="H640" s="173">
        <v>0</v>
      </c>
      <c r="I640" s="173">
        <f>E640*H640</f>
        <v>0</v>
      </c>
      <c r="J640" s="173">
        <v>-8.8999999999999996E-2</v>
      </c>
      <c r="K640" s="173">
        <f>E640*J640</f>
        <v>-0.69976249999999995</v>
      </c>
      <c r="Q640" s="166">
        <v>2</v>
      </c>
      <c r="AA640" s="143">
        <v>1</v>
      </c>
      <c r="AB640" s="143">
        <v>1</v>
      </c>
      <c r="AC640" s="143">
        <v>1</v>
      </c>
      <c r="BB640" s="143">
        <v>1</v>
      </c>
      <c r="BC640" s="143">
        <f>IF(BB640=1,G640,0)</f>
        <v>0</v>
      </c>
      <c r="BD640" s="143">
        <f>IF(BB640=2,G640,0)</f>
        <v>0</v>
      </c>
      <c r="BE640" s="143">
        <f>IF(BB640=3,G640,0)</f>
        <v>0</v>
      </c>
      <c r="BF640" s="143">
        <f>IF(BB640=4,G640,0)</f>
        <v>0</v>
      </c>
      <c r="BG640" s="143">
        <f>IF(BB640=5,G640,0)</f>
        <v>0</v>
      </c>
      <c r="CA640" s="143">
        <v>1</v>
      </c>
      <c r="CB640" s="143">
        <v>1</v>
      </c>
      <c r="CC640" s="166"/>
      <c r="CD640" s="166"/>
    </row>
    <row r="641" spans="1:82" x14ac:dyDescent="0.2">
      <c r="A641" s="174"/>
      <c r="B641" s="175"/>
      <c r="C641" s="222" t="s">
        <v>869</v>
      </c>
      <c r="D641" s="223"/>
      <c r="E641" s="177">
        <v>7.8624999999999998</v>
      </c>
      <c r="F641" s="178"/>
      <c r="G641" s="179"/>
      <c r="H641" s="180"/>
      <c r="I641" s="181"/>
      <c r="J641" s="180"/>
      <c r="K641" s="181"/>
      <c r="M641" s="176" t="s">
        <v>869</v>
      </c>
      <c r="O641" s="176"/>
      <c r="Q641" s="166"/>
    </row>
    <row r="642" spans="1:82" x14ac:dyDescent="0.2">
      <c r="A642" s="167">
        <v>155</v>
      </c>
      <c r="B642" s="168" t="s">
        <v>870</v>
      </c>
      <c r="C642" s="169" t="s">
        <v>871</v>
      </c>
      <c r="D642" s="170" t="s">
        <v>88</v>
      </c>
      <c r="E642" s="171">
        <v>14.202</v>
      </c>
      <c r="F642" s="171">
        <v>0</v>
      </c>
      <c r="G642" s="172">
        <f>E642*F642</f>
        <v>0</v>
      </c>
      <c r="H642" s="173">
        <v>0</v>
      </c>
      <c r="I642" s="173">
        <f>E642*H642</f>
        <v>0</v>
      </c>
      <c r="J642" s="173">
        <v>-0.10199999999999999</v>
      </c>
      <c r="K642" s="173">
        <f>E642*J642</f>
        <v>-1.448604</v>
      </c>
      <c r="Q642" s="166">
        <v>2</v>
      </c>
      <c r="AA642" s="143">
        <v>1</v>
      </c>
      <c r="AB642" s="143">
        <v>1</v>
      </c>
      <c r="AC642" s="143">
        <v>1</v>
      </c>
      <c r="BB642" s="143">
        <v>1</v>
      </c>
      <c r="BC642" s="143">
        <f>IF(BB642=1,G642,0)</f>
        <v>0</v>
      </c>
      <c r="BD642" s="143">
        <f>IF(BB642=2,G642,0)</f>
        <v>0</v>
      </c>
      <c r="BE642" s="143">
        <f>IF(BB642=3,G642,0)</f>
        <v>0</v>
      </c>
      <c r="BF642" s="143">
        <f>IF(BB642=4,G642,0)</f>
        <v>0</v>
      </c>
      <c r="BG642" s="143">
        <f>IF(BB642=5,G642,0)</f>
        <v>0</v>
      </c>
      <c r="CA642" s="143">
        <v>1</v>
      </c>
      <c r="CB642" s="143">
        <v>1</v>
      </c>
      <c r="CC642" s="166"/>
      <c r="CD642" s="166"/>
    </row>
    <row r="643" spans="1:82" x14ac:dyDescent="0.2">
      <c r="A643" s="174"/>
      <c r="B643" s="175"/>
      <c r="C643" s="222" t="s">
        <v>872</v>
      </c>
      <c r="D643" s="223"/>
      <c r="E643" s="177">
        <v>14.202</v>
      </c>
      <c r="F643" s="178"/>
      <c r="G643" s="179"/>
      <c r="H643" s="180"/>
      <c r="I643" s="181"/>
      <c r="J643" s="180"/>
      <c r="K643" s="181"/>
      <c r="M643" s="176" t="s">
        <v>872</v>
      </c>
      <c r="O643" s="176"/>
      <c r="Q643" s="166"/>
    </row>
    <row r="644" spans="1:82" x14ac:dyDescent="0.2">
      <c r="A644" s="182"/>
      <c r="B644" s="183" t="s">
        <v>79</v>
      </c>
      <c r="C644" s="184" t="str">
        <f>CONCATENATE(B556," ",C556)</f>
        <v>97 Prorážení otvorů</v>
      </c>
      <c r="D644" s="185"/>
      <c r="E644" s="186"/>
      <c r="F644" s="187"/>
      <c r="G644" s="188">
        <f>SUM(G556:G643)</f>
        <v>0</v>
      </c>
      <c r="H644" s="189"/>
      <c r="I644" s="190">
        <f>SUM(I556:I643)</f>
        <v>0.61489538199999993</v>
      </c>
      <c r="J644" s="189"/>
      <c r="K644" s="190">
        <f>SUM(K556:K643)</f>
        <v>-106.94359250000001</v>
      </c>
      <c r="Q644" s="166">
        <v>4</v>
      </c>
      <c r="BC644" s="191">
        <f>SUM(BC556:BC643)</f>
        <v>0</v>
      </c>
      <c r="BD644" s="191">
        <f>SUM(BD556:BD643)</f>
        <v>0</v>
      </c>
      <c r="BE644" s="191">
        <f>SUM(BE556:BE643)</f>
        <v>0</v>
      </c>
      <c r="BF644" s="191">
        <f>SUM(BF556:BF643)</f>
        <v>0</v>
      </c>
      <c r="BG644" s="191">
        <f>SUM(BG556:BG643)</f>
        <v>0</v>
      </c>
    </row>
    <row r="645" spans="1:82" x14ac:dyDescent="0.2">
      <c r="A645" s="158" t="s">
        <v>76</v>
      </c>
      <c r="B645" s="159" t="s">
        <v>873</v>
      </c>
      <c r="C645" s="160" t="s">
        <v>874</v>
      </c>
      <c r="D645" s="161"/>
      <c r="E645" s="162"/>
      <c r="F645" s="162"/>
      <c r="G645" s="163"/>
      <c r="H645" s="164"/>
      <c r="I645" s="165"/>
      <c r="J645" s="164"/>
      <c r="K645" s="165"/>
      <c r="Q645" s="166">
        <v>1</v>
      </c>
    </row>
    <row r="646" spans="1:82" x14ac:dyDescent="0.2">
      <c r="A646" s="167">
        <v>156</v>
      </c>
      <c r="B646" s="168" t="s">
        <v>875</v>
      </c>
      <c r="C646" s="169" t="s">
        <v>876</v>
      </c>
      <c r="D646" s="170" t="s">
        <v>121</v>
      </c>
      <c r="E646" s="171">
        <v>476.43155088100002</v>
      </c>
      <c r="F646" s="171">
        <v>0</v>
      </c>
      <c r="G646" s="172">
        <f>E646*F646</f>
        <v>0</v>
      </c>
      <c r="H646" s="173">
        <v>0</v>
      </c>
      <c r="I646" s="173">
        <f>E646*H646</f>
        <v>0</v>
      </c>
      <c r="J646" s="173">
        <v>0</v>
      </c>
      <c r="K646" s="173">
        <f>E646*J646</f>
        <v>0</v>
      </c>
      <c r="Q646" s="166">
        <v>2</v>
      </c>
      <c r="AA646" s="143">
        <v>7</v>
      </c>
      <c r="AB646" s="143">
        <v>1</v>
      </c>
      <c r="AC646" s="143">
        <v>2</v>
      </c>
      <c r="BB646" s="143">
        <v>1</v>
      </c>
      <c r="BC646" s="143">
        <f>IF(BB646=1,G646,0)</f>
        <v>0</v>
      </c>
      <c r="BD646" s="143">
        <f>IF(BB646=2,G646,0)</f>
        <v>0</v>
      </c>
      <c r="BE646" s="143">
        <f>IF(BB646=3,G646,0)</f>
        <v>0</v>
      </c>
      <c r="BF646" s="143">
        <f>IF(BB646=4,G646,0)</f>
        <v>0</v>
      </c>
      <c r="BG646" s="143">
        <f>IF(BB646=5,G646,0)</f>
        <v>0</v>
      </c>
      <c r="CA646" s="143">
        <v>7</v>
      </c>
      <c r="CB646" s="143">
        <v>1</v>
      </c>
      <c r="CC646" s="166"/>
      <c r="CD646" s="166"/>
    </row>
    <row r="647" spans="1:82" x14ac:dyDescent="0.2">
      <c r="A647" s="182"/>
      <c r="B647" s="183" t="s">
        <v>79</v>
      </c>
      <c r="C647" s="184" t="str">
        <f>CONCATENATE(B645," ",C645)</f>
        <v>99 Staveništní přesun hmot</v>
      </c>
      <c r="D647" s="185"/>
      <c r="E647" s="186"/>
      <c r="F647" s="187"/>
      <c r="G647" s="188">
        <f>SUM(G645:G646)</f>
        <v>0</v>
      </c>
      <c r="H647" s="189"/>
      <c r="I647" s="190">
        <f>SUM(I645:I646)</f>
        <v>0</v>
      </c>
      <c r="J647" s="189"/>
      <c r="K647" s="190">
        <f>SUM(K645:K646)</f>
        <v>0</v>
      </c>
      <c r="Q647" s="166">
        <v>4</v>
      </c>
      <c r="BC647" s="191">
        <f>SUM(BC645:BC646)</f>
        <v>0</v>
      </c>
      <c r="BD647" s="191">
        <f>SUM(BD645:BD646)</f>
        <v>0</v>
      </c>
      <c r="BE647" s="191">
        <f>SUM(BE645:BE646)</f>
        <v>0</v>
      </c>
      <c r="BF647" s="191">
        <f>SUM(BF645:BF646)</f>
        <v>0</v>
      </c>
      <c r="BG647" s="191">
        <f>SUM(BG645:BG646)</f>
        <v>0</v>
      </c>
    </row>
    <row r="648" spans="1:82" x14ac:dyDescent="0.2">
      <c r="A648" s="158" t="s">
        <v>76</v>
      </c>
      <c r="B648" s="159" t="s">
        <v>877</v>
      </c>
      <c r="C648" s="160" t="s">
        <v>878</v>
      </c>
      <c r="D648" s="161"/>
      <c r="E648" s="162"/>
      <c r="F648" s="162"/>
      <c r="G648" s="163"/>
      <c r="H648" s="164"/>
      <c r="I648" s="165"/>
      <c r="J648" s="164"/>
      <c r="K648" s="165"/>
      <c r="Q648" s="166">
        <v>1</v>
      </c>
    </row>
    <row r="649" spans="1:82" ht="22.5" x14ac:dyDescent="0.2">
      <c r="A649" s="167">
        <v>157</v>
      </c>
      <c r="B649" s="168" t="s">
        <v>879</v>
      </c>
      <c r="C649" s="169" t="s">
        <v>880</v>
      </c>
      <c r="D649" s="170" t="s">
        <v>88</v>
      </c>
      <c r="E649" s="171">
        <v>339.50279999999998</v>
      </c>
      <c r="F649" s="171">
        <v>0</v>
      </c>
      <c r="G649" s="172">
        <f>E649*F649</f>
        <v>0</v>
      </c>
      <c r="H649" s="173">
        <v>3.3E-4</v>
      </c>
      <c r="I649" s="173">
        <f>E649*H649</f>
        <v>0.112035924</v>
      </c>
      <c r="J649" s="173">
        <v>0</v>
      </c>
      <c r="K649" s="173">
        <f>E649*J649</f>
        <v>0</v>
      </c>
      <c r="Q649" s="166">
        <v>2</v>
      </c>
      <c r="AA649" s="143">
        <v>1</v>
      </c>
      <c r="AB649" s="143">
        <v>7</v>
      </c>
      <c r="AC649" s="143">
        <v>7</v>
      </c>
      <c r="BB649" s="143">
        <v>2</v>
      </c>
      <c r="BC649" s="143">
        <f>IF(BB649=1,G649,0)</f>
        <v>0</v>
      </c>
      <c r="BD649" s="143">
        <f>IF(BB649=2,G649,0)</f>
        <v>0</v>
      </c>
      <c r="BE649" s="143">
        <f>IF(BB649=3,G649,0)</f>
        <v>0</v>
      </c>
      <c r="BF649" s="143">
        <f>IF(BB649=4,G649,0)</f>
        <v>0</v>
      </c>
      <c r="BG649" s="143">
        <f>IF(BB649=5,G649,0)</f>
        <v>0</v>
      </c>
      <c r="CA649" s="143">
        <v>1</v>
      </c>
      <c r="CB649" s="143">
        <v>7</v>
      </c>
      <c r="CC649" s="166"/>
      <c r="CD649" s="166"/>
    </row>
    <row r="650" spans="1:82" x14ac:dyDescent="0.2">
      <c r="A650" s="174"/>
      <c r="B650" s="175"/>
      <c r="C650" s="222" t="s">
        <v>881</v>
      </c>
      <c r="D650" s="223"/>
      <c r="E650" s="177">
        <v>123.66</v>
      </c>
      <c r="F650" s="178"/>
      <c r="G650" s="179"/>
      <c r="H650" s="180"/>
      <c r="I650" s="181"/>
      <c r="J650" s="180"/>
      <c r="K650" s="181"/>
      <c r="M650" s="176" t="s">
        <v>881</v>
      </c>
      <c r="O650" s="176"/>
      <c r="Q650" s="166"/>
    </row>
    <row r="651" spans="1:82" x14ac:dyDescent="0.2">
      <c r="A651" s="174"/>
      <c r="B651" s="175"/>
      <c r="C651" s="222" t="s">
        <v>882</v>
      </c>
      <c r="D651" s="223"/>
      <c r="E651" s="177">
        <v>90.202799999999996</v>
      </c>
      <c r="F651" s="178"/>
      <c r="G651" s="179"/>
      <c r="H651" s="180"/>
      <c r="I651" s="181"/>
      <c r="J651" s="180"/>
      <c r="K651" s="181"/>
      <c r="M651" s="176" t="s">
        <v>882</v>
      </c>
      <c r="O651" s="176"/>
      <c r="Q651" s="166"/>
    </row>
    <row r="652" spans="1:82" x14ac:dyDescent="0.2">
      <c r="A652" s="174"/>
      <c r="B652" s="175"/>
      <c r="C652" s="222" t="s">
        <v>557</v>
      </c>
      <c r="D652" s="223"/>
      <c r="E652" s="177">
        <v>16.8</v>
      </c>
      <c r="F652" s="178"/>
      <c r="G652" s="179"/>
      <c r="H652" s="180"/>
      <c r="I652" s="181"/>
      <c r="J652" s="180"/>
      <c r="K652" s="181"/>
      <c r="M652" s="176" t="s">
        <v>557</v>
      </c>
      <c r="O652" s="176"/>
      <c r="Q652" s="166"/>
    </row>
    <row r="653" spans="1:82" x14ac:dyDescent="0.2">
      <c r="A653" s="174"/>
      <c r="B653" s="175"/>
      <c r="C653" s="222" t="s">
        <v>883</v>
      </c>
      <c r="D653" s="223"/>
      <c r="E653" s="177">
        <v>108.84</v>
      </c>
      <c r="F653" s="178"/>
      <c r="G653" s="179"/>
      <c r="H653" s="180"/>
      <c r="I653" s="181"/>
      <c r="J653" s="180"/>
      <c r="K653" s="181"/>
      <c r="M653" s="176" t="s">
        <v>883</v>
      </c>
      <c r="O653" s="176"/>
      <c r="Q653" s="166"/>
    </row>
    <row r="654" spans="1:82" ht="22.5" x14ac:dyDescent="0.2">
      <c r="A654" s="167">
        <v>158</v>
      </c>
      <c r="B654" s="168" t="s">
        <v>884</v>
      </c>
      <c r="C654" s="169" t="s">
        <v>885</v>
      </c>
      <c r="D654" s="170" t="s">
        <v>88</v>
      </c>
      <c r="E654" s="171">
        <v>125.64</v>
      </c>
      <c r="F654" s="171">
        <v>0</v>
      </c>
      <c r="G654" s="172">
        <f>E654*F654</f>
        <v>0</v>
      </c>
      <c r="H654" s="173">
        <v>5.5900000000000004E-3</v>
      </c>
      <c r="I654" s="173">
        <f>E654*H654</f>
        <v>0.70232760000000005</v>
      </c>
      <c r="J654" s="173">
        <v>0</v>
      </c>
      <c r="K654" s="173">
        <f>E654*J654</f>
        <v>0</v>
      </c>
      <c r="Q654" s="166">
        <v>2</v>
      </c>
      <c r="AA654" s="143">
        <v>1</v>
      </c>
      <c r="AB654" s="143">
        <v>7</v>
      </c>
      <c r="AC654" s="143">
        <v>7</v>
      </c>
      <c r="BB654" s="143">
        <v>2</v>
      </c>
      <c r="BC654" s="143">
        <f>IF(BB654=1,G654,0)</f>
        <v>0</v>
      </c>
      <c r="BD654" s="143">
        <f>IF(BB654=2,G654,0)</f>
        <v>0</v>
      </c>
      <c r="BE654" s="143">
        <f>IF(BB654=3,G654,0)</f>
        <v>0</v>
      </c>
      <c r="BF654" s="143">
        <f>IF(BB654=4,G654,0)</f>
        <v>0</v>
      </c>
      <c r="BG654" s="143">
        <f>IF(BB654=5,G654,0)</f>
        <v>0</v>
      </c>
      <c r="CA654" s="143">
        <v>1</v>
      </c>
      <c r="CB654" s="143">
        <v>7</v>
      </c>
      <c r="CC654" s="166"/>
      <c r="CD654" s="166"/>
    </row>
    <row r="655" spans="1:82" x14ac:dyDescent="0.2">
      <c r="A655" s="174"/>
      <c r="B655" s="175"/>
      <c r="C655" s="222" t="s">
        <v>557</v>
      </c>
      <c r="D655" s="223"/>
      <c r="E655" s="177">
        <v>16.8</v>
      </c>
      <c r="F655" s="178"/>
      <c r="G655" s="179"/>
      <c r="H655" s="180"/>
      <c r="I655" s="181"/>
      <c r="J655" s="180"/>
      <c r="K655" s="181"/>
      <c r="M655" s="176" t="s">
        <v>557</v>
      </c>
      <c r="O655" s="176"/>
      <c r="Q655" s="166"/>
    </row>
    <row r="656" spans="1:82" x14ac:dyDescent="0.2">
      <c r="A656" s="174"/>
      <c r="B656" s="175"/>
      <c r="C656" s="222" t="s">
        <v>883</v>
      </c>
      <c r="D656" s="223"/>
      <c r="E656" s="177">
        <v>108.84</v>
      </c>
      <c r="F656" s="178"/>
      <c r="G656" s="179"/>
      <c r="H656" s="180"/>
      <c r="I656" s="181"/>
      <c r="J656" s="180"/>
      <c r="K656" s="181"/>
      <c r="M656" s="176" t="s">
        <v>883</v>
      </c>
      <c r="O656" s="176"/>
      <c r="Q656" s="166"/>
    </row>
    <row r="657" spans="1:82" ht="22.5" x14ac:dyDescent="0.2">
      <c r="A657" s="167">
        <v>159</v>
      </c>
      <c r="B657" s="168" t="s">
        <v>886</v>
      </c>
      <c r="C657" s="169" t="s">
        <v>887</v>
      </c>
      <c r="D657" s="170" t="s">
        <v>88</v>
      </c>
      <c r="E657" s="171">
        <v>138.47200000000001</v>
      </c>
      <c r="F657" s="171">
        <v>0</v>
      </c>
      <c r="G657" s="172">
        <f>E657*F657</f>
        <v>0</v>
      </c>
      <c r="H657" s="173">
        <v>5.1999999999999995E-4</v>
      </c>
      <c r="I657" s="173">
        <f>E657*H657</f>
        <v>7.2005440000000004E-2</v>
      </c>
      <c r="J657" s="173">
        <v>0</v>
      </c>
      <c r="K657" s="173">
        <f>E657*J657</f>
        <v>0</v>
      </c>
      <c r="Q657" s="166">
        <v>2</v>
      </c>
      <c r="AA657" s="143">
        <v>1</v>
      </c>
      <c r="AB657" s="143">
        <v>7</v>
      </c>
      <c r="AC657" s="143">
        <v>7</v>
      </c>
      <c r="BB657" s="143">
        <v>2</v>
      </c>
      <c r="BC657" s="143">
        <f>IF(BB657=1,G657,0)</f>
        <v>0</v>
      </c>
      <c r="BD657" s="143">
        <f>IF(BB657=2,G657,0)</f>
        <v>0</v>
      </c>
      <c r="BE657" s="143">
        <f>IF(BB657=3,G657,0)</f>
        <v>0</v>
      </c>
      <c r="BF657" s="143">
        <f>IF(BB657=4,G657,0)</f>
        <v>0</v>
      </c>
      <c r="BG657" s="143">
        <f>IF(BB657=5,G657,0)</f>
        <v>0</v>
      </c>
      <c r="CA657" s="143">
        <v>1</v>
      </c>
      <c r="CB657" s="143">
        <v>7</v>
      </c>
      <c r="CC657" s="166"/>
      <c r="CD657" s="166"/>
    </row>
    <row r="658" spans="1:82" x14ac:dyDescent="0.2">
      <c r="A658" s="174"/>
      <c r="B658" s="175"/>
      <c r="C658" s="222" t="s">
        <v>888</v>
      </c>
      <c r="D658" s="223"/>
      <c r="E658" s="177">
        <v>100.72199999999999</v>
      </c>
      <c r="F658" s="178"/>
      <c r="G658" s="179"/>
      <c r="H658" s="180"/>
      <c r="I658" s="181"/>
      <c r="J658" s="180"/>
      <c r="K658" s="181"/>
      <c r="M658" s="176" t="s">
        <v>888</v>
      </c>
      <c r="O658" s="176"/>
      <c r="Q658" s="166"/>
    </row>
    <row r="659" spans="1:82" x14ac:dyDescent="0.2">
      <c r="A659" s="174"/>
      <c r="B659" s="175"/>
      <c r="C659" s="222" t="s">
        <v>889</v>
      </c>
      <c r="D659" s="223"/>
      <c r="E659" s="177">
        <v>37.75</v>
      </c>
      <c r="F659" s="178"/>
      <c r="G659" s="179"/>
      <c r="H659" s="180"/>
      <c r="I659" s="181"/>
      <c r="J659" s="180"/>
      <c r="K659" s="181"/>
      <c r="M659" s="176" t="s">
        <v>889</v>
      </c>
      <c r="O659" s="176"/>
      <c r="Q659" s="166"/>
    </row>
    <row r="660" spans="1:82" ht="22.5" x14ac:dyDescent="0.2">
      <c r="A660" s="167">
        <v>160</v>
      </c>
      <c r="B660" s="168" t="s">
        <v>890</v>
      </c>
      <c r="C660" s="169" t="s">
        <v>891</v>
      </c>
      <c r="D660" s="170" t="s">
        <v>88</v>
      </c>
      <c r="E660" s="171">
        <v>213.86279999999999</v>
      </c>
      <c r="F660" s="171">
        <v>0</v>
      </c>
      <c r="G660" s="172">
        <f>E660*F660</f>
        <v>0</v>
      </c>
      <c r="H660" s="173">
        <v>8.1999999999999998E-4</v>
      </c>
      <c r="I660" s="173">
        <f>E660*H660</f>
        <v>0.17536749599999998</v>
      </c>
      <c r="J660" s="173">
        <v>0</v>
      </c>
      <c r="K660" s="173">
        <f>E660*J660</f>
        <v>0</v>
      </c>
      <c r="Q660" s="166">
        <v>2</v>
      </c>
      <c r="AA660" s="143">
        <v>1</v>
      </c>
      <c r="AB660" s="143">
        <v>7</v>
      </c>
      <c r="AC660" s="143">
        <v>7</v>
      </c>
      <c r="BB660" s="143">
        <v>2</v>
      </c>
      <c r="BC660" s="143">
        <f>IF(BB660=1,G660,0)</f>
        <v>0</v>
      </c>
      <c r="BD660" s="143">
        <f>IF(BB660=2,G660,0)</f>
        <v>0</v>
      </c>
      <c r="BE660" s="143">
        <f>IF(BB660=3,G660,0)</f>
        <v>0</v>
      </c>
      <c r="BF660" s="143">
        <f>IF(BB660=4,G660,0)</f>
        <v>0</v>
      </c>
      <c r="BG660" s="143">
        <f>IF(BB660=5,G660,0)</f>
        <v>0</v>
      </c>
      <c r="CA660" s="143">
        <v>1</v>
      </c>
      <c r="CB660" s="143">
        <v>7</v>
      </c>
      <c r="CC660" s="166"/>
      <c r="CD660" s="166"/>
    </row>
    <row r="661" spans="1:82" x14ac:dyDescent="0.2">
      <c r="A661" s="174"/>
      <c r="B661" s="175"/>
      <c r="C661" s="222" t="s">
        <v>881</v>
      </c>
      <c r="D661" s="223"/>
      <c r="E661" s="177">
        <v>123.66</v>
      </c>
      <c r="F661" s="178"/>
      <c r="G661" s="179"/>
      <c r="H661" s="180"/>
      <c r="I661" s="181"/>
      <c r="J661" s="180"/>
      <c r="K661" s="181"/>
      <c r="M661" s="176" t="s">
        <v>881</v>
      </c>
      <c r="O661" s="176"/>
      <c r="Q661" s="166"/>
    </row>
    <row r="662" spans="1:82" x14ac:dyDescent="0.2">
      <c r="A662" s="174"/>
      <c r="B662" s="175"/>
      <c r="C662" s="222" t="s">
        <v>882</v>
      </c>
      <c r="D662" s="223"/>
      <c r="E662" s="177">
        <v>90.202799999999996</v>
      </c>
      <c r="F662" s="178"/>
      <c r="G662" s="179"/>
      <c r="H662" s="180"/>
      <c r="I662" s="181"/>
      <c r="J662" s="180"/>
      <c r="K662" s="181"/>
      <c r="M662" s="176" t="s">
        <v>882</v>
      </c>
      <c r="O662" s="176"/>
      <c r="Q662" s="166"/>
    </row>
    <row r="663" spans="1:82" ht="22.5" x14ac:dyDescent="0.2">
      <c r="A663" s="167">
        <v>161</v>
      </c>
      <c r="B663" s="168" t="s">
        <v>892</v>
      </c>
      <c r="C663" s="169" t="s">
        <v>893</v>
      </c>
      <c r="D663" s="170" t="s">
        <v>88</v>
      </c>
      <c r="E663" s="171">
        <v>138.47200000000001</v>
      </c>
      <c r="F663" s="171">
        <v>0</v>
      </c>
      <c r="G663" s="172">
        <f>E663*F663</f>
        <v>0</v>
      </c>
      <c r="H663" s="173">
        <v>9.8999999999999999E-4</v>
      </c>
      <c r="I663" s="173">
        <f>E663*H663</f>
        <v>0.13708728000000001</v>
      </c>
      <c r="J663" s="173">
        <v>0</v>
      </c>
      <c r="K663" s="173">
        <f>E663*J663</f>
        <v>0</v>
      </c>
      <c r="Q663" s="166">
        <v>2</v>
      </c>
      <c r="AA663" s="143">
        <v>1</v>
      </c>
      <c r="AB663" s="143">
        <v>7</v>
      </c>
      <c r="AC663" s="143">
        <v>7</v>
      </c>
      <c r="BB663" s="143">
        <v>2</v>
      </c>
      <c r="BC663" s="143">
        <f>IF(BB663=1,G663,0)</f>
        <v>0</v>
      </c>
      <c r="BD663" s="143">
        <f>IF(BB663=2,G663,0)</f>
        <v>0</v>
      </c>
      <c r="BE663" s="143">
        <f>IF(BB663=3,G663,0)</f>
        <v>0</v>
      </c>
      <c r="BF663" s="143">
        <f>IF(BB663=4,G663,0)</f>
        <v>0</v>
      </c>
      <c r="BG663" s="143">
        <f>IF(BB663=5,G663,0)</f>
        <v>0</v>
      </c>
      <c r="CA663" s="143">
        <v>1</v>
      </c>
      <c r="CB663" s="143">
        <v>7</v>
      </c>
      <c r="CC663" s="166"/>
      <c r="CD663" s="166"/>
    </row>
    <row r="664" spans="1:82" x14ac:dyDescent="0.2">
      <c r="A664" s="174"/>
      <c r="B664" s="175"/>
      <c r="C664" s="222" t="s">
        <v>888</v>
      </c>
      <c r="D664" s="223"/>
      <c r="E664" s="177">
        <v>100.72199999999999</v>
      </c>
      <c r="F664" s="178"/>
      <c r="G664" s="179"/>
      <c r="H664" s="180"/>
      <c r="I664" s="181"/>
      <c r="J664" s="180"/>
      <c r="K664" s="181"/>
      <c r="M664" s="176" t="s">
        <v>888</v>
      </c>
      <c r="O664" s="176"/>
      <c r="Q664" s="166"/>
    </row>
    <row r="665" spans="1:82" x14ac:dyDescent="0.2">
      <c r="A665" s="174"/>
      <c r="B665" s="175"/>
      <c r="C665" s="222" t="s">
        <v>889</v>
      </c>
      <c r="D665" s="223"/>
      <c r="E665" s="177">
        <v>37.75</v>
      </c>
      <c r="F665" s="178"/>
      <c r="G665" s="179"/>
      <c r="H665" s="180"/>
      <c r="I665" s="181"/>
      <c r="J665" s="180"/>
      <c r="K665" s="181"/>
      <c r="M665" s="176" t="s">
        <v>889</v>
      </c>
      <c r="O665" s="176"/>
      <c r="Q665" s="166"/>
    </row>
    <row r="666" spans="1:82" ht="22.5" x14ac:dyDescent="0.2">
      <c r="A666" s="167">
        <v>162</v>
      </c>
      <c r="B666" s="168" t="s">
        <v>894</v>
      </c>
      <c r="C666" s="169" t="s">
        <v>895</v>
      </c>
      <c r="D666" s="170" t="s">
        <v>88</v>
      </c>
      <c r="E666" s="171">
        <v>129.88800000000001</v>
      </c>
      <c r="F666" s="171">
        <v>0</v>
      </c>
      <c r="G666" s="172">
        <f>E666*F666</f>
        <v>0</v>
      </c>
      <c r="H666" s="173">
        <v>3.2000000000000003E-4</v>
      </c>
      <c r="I666" s="173">
        <f>E666*H666</f>
        <v>4.1564160000000003E-2</v>
      </c>
      <c r="J666" s="173">
        <v>0</v>
      </c>
      <c r="K666" s="173">
        <f>E666*J666</f>
        <v>0</v>
      </c>
      <c r="Q666" s="166">
        <v>2</v>
      </c>
      <c r="AA666" s="143">
        <v>1</v>
      </c>
      <c r="AB666" s="143">
        <v>7</v>
      </c>
      <c r="AC666" s="143">
        <v>7</v>
      </c>
      <c r="BB666" s="143">
        <v>2</v>
      </c>
      <c r="BC666" s="143">
        <f>IF(BB666=1,G666,0)</f>
        <v>0</v>
      </c>
      <c r="BD666" s="143">
        <f>IF(BB666=2,G666,0)</f>
        <v>0</v>
      </c>
      <c r="BE666" s="143">
        <f>IF(BB666=3,G666,0)</f>
        <v>0</v>
      </c>
      <c r="BF666" s="143">
        <f>IF(BB666=4,G666,0)</f>
        <v>0</v>
      </c>
      <c r="BG666" s="143">
        <f>IF(BB666=5,G666,0)</f>
        <v>0</v>
      </c>
      <c r="CA666" s="143">
        <v>1</v>
      </c>
      <c r="CB666" s="143">
        <v>7</v>
      </c>
      <c r="CC666" s="166"/>
      <c r="CD666" s="166"/>
    </row>
    <row r="667" spans="1:82" ht="22.5" x14ac:dyDescent="0.2">
      <c r="A667" s="174"/>
      <c r="B667" s="175"/>
      <c r="C667" s="222" t="s">
        <v>896</v>
      </c>
      <c r="D667" s="223"/>
      <c r="E667" s="177">
        <v>125.92</v>
      </c>
      <c r="F667" s="178"/>
      <c r="G667" s="179"/>
      <c r="H667" s="180"/>
      <c r="I667" s="181"/>
      <c r="J667" s="180"/>
      <c r="K667" s="181"/>
      <c r="M667" s="176" t="s">
        <v>896</v>
      </c>
      <c r="O667" s="176"/>
      <c r="Q667" s="166"/>
    </row>
    <row r="668" spans="1:82" x14ac:dyDescent="0.2">
      <c r="A668" s="174"/>
      <c r="B668" s="175"/>
      <c r="C668" s="222" t="s">
        <v>897</v>
      </c>
      <c r="D668" s="223"/>
      <c r="E668" s="177">
        <v>3.968</v>
      </c>
      <c r="F668" s="178"/>
      <c r="G668" s="179"/>
      <c r="H668" s="180"/>
      <c r="I668" s="181"/>
      <c r="J668" s="180"/>
      <c r="K668" s="181"/>
      <c r="M668" s="176" t="s">
        <v>897</v>
      </c>
      <c r="O668" s="176"/>
      <c r="Q668" s="166"/>
    </row>
    <row r="669" spans="1:82" ht="22.5" x14ac:dyDescent="0.2">
      <c r="A669" s="167">
        <v>163</v>
      </c>
      <c r="B669" s="168" t="s">
        <v>898</v>
      </c>
      <c r="C669" s="169" t="s">
        <v>899</v>
      </c>
      <c r="D669" s="170" t="s">
        <v>88</v>
      </c>
      <c r="E669" s="171">
        <v>86.873999999999995</v>
      </c>
      <c r="F669" s="171">
        <v>0</v>
      </c>
      <c r="G669" s="172">
        <f>E669*F669</f>
        <v>0</v>
      </c>
      <c r="H669" s="173">
        <v>4.8999999999999998E-4</v>
      </c>
      <c r="I669" s="173">
        <f>E669*H669</f>
        <v>4.2568259999999997E-2</v>
      </c>
      <c r="J669" s="173">
        <v>0</v>
      </c>
      <c r="K669" s="173">
        <f>E669*J669</f>
        <v>0</v>
      </c>
      <c r="Q669" s="166">
        <v>2</v>
      </c>
      <c r="AA669" s="143">
        <v>1</v>
      </c>
      <c r="AB669" s="143">
        <v>7</v>
      </c>
      <c r="AC669" s="143">
        <v>7</v>
      </c>
      <c r="BB669" s="143">
        <v>2</v>
      </c>
      <c r="BC669" s="143">
        <f>IF(BB669=1,G669,0)</f>
        <v>0</v>
      </c>
      <c r="BD669" s="143">
        <f>IF(BB669=2,G669,0)</f>
        <v>0</v>
      </c>
      <c r="BE669" s="143">
        <f>IF(BB669=3,G669,0)</f>
        <v>0</v>
      </c>
      <c r="BF669" s="143">
        <f>IF(BB669=4,G669,0)</f>
        <v>0</v>
      </c>
      <c r="BG669" s="143">
        <f>IF(BB669=5,G669,0)</f>
        <v>0</v>
      </c>
      <c r="CA669" s="143">
        <v>1</v>
      </c>
      <c r="CB669" s="143">
        <v>7</v>
      </c>
      <c r="CC669" s="166"/>
      <c r="CD669" s="166"/>
    </row>
    <row r="670" spans="1:82" ht="22.5" x14ac:dyDescent="0.2">
      <c r="A670" s="174"/>
      <c r="B670" s="175"/>
      <c r="C670" s="222" t="s">
        <v>454</v>
      </c>
      <c r="D670" s="223"/>
      <c r="E670" s="177">
        <v>68.513999999999996</v>
      </c>
      <c r="F670" s="178"/>
      <c r="G670" s="179"/>
      <c r="H670" s="180"/>
      <c r="I670" s="181"/>
      <c r="J670" s="180"/>
      <c r="K670" s="181"/>
      <c r="M670" s="176" t="s">
        <v>454</v>
      </c>
      <c r="O670" s="176"/>
      <c r="Q670" s="166"/>
    </row>
    <row r="671" spans="1:82" x14ac:dyDescent="0.2">
      <c r="A671" s="174"/>
      <c r="B671" s="175"/>
      <c r="C671" s="222" t="s">
        <v>900</v>
      </c>
      <c r="D671" s="223"/>
      <c r="E671" s="177">
        <v>18.36</v>
      </c>
      <c r="F671" s="178"/>
      <c r="G671" s="179"/>
      <c r="H671" s="180"/>
      <c r="I671" s="181"/>
      <c r="J671" s="180"/>
      <c r="K671" s="181"/>
      <c r="M671" s="176" t="s">
        <v>900</v>
      </c>
      <c r="O671" s="176"/>
      <c r="Q671" s="166"/>
    </row>
    <row r="672" spans="1:82" x14ac:dyDescent="0.2">
      <c r="A672" s="167">
        <v>164</v>
      </c>
      <c r="B672" s="168" t="s">
        <v>901</v>
      </c>
      <c r="C672" s="169" t="s">
        <v>902</v>
      </c>
      <c r="D672" s="170" t="s">
        <v>88</v>
      </c>
      <c r="E672" s="171">
        <v>86.873999999999995</v>
      </c>
      <c r="F672" s="171">
        <v>0</v>
      </c>
      <c r="G672" s="172">
        <f>E672*F672</f>
        <v>0</v>
      </c>
      <c r="H672" s="173">
        <v>1.7000000000000001E-4</v>
      </c>
      <c r="I672" s="173">
        <f>E672*H672</f>
        <v>1.476858E-2</v>
      </c>
      <c r="J672" s="173">
        <v>0</v>
      </c>
      <c r="K672" s="173">
        <f>E672*J672</f>
        <v>0</v>
      </c>
      <c r="Q672" s="166">
        <v>2</v>
      </c>
      <c r="AA672" s="143">
        <v>1</v>
      </c>
      <c r="AB672" s="143">
        <v>7</v>
      </c>
      <c r="AC672" s="143">
        <v>7</v>
      </c>
      <c r="BB672" s="143">
        <v>2</v>
      </c>
      <c r="BC672" s="143">
        <f>IF(BB672=1,G672,0)</f>
        <v>0</v>
      </c>
      <c r="BD672" s="143">
        <f>IF(BB672=2,G672,0)</f>
        <v>0</v>
      </c>
      <c r="BE672" s="143">
        <f>IF(BB672=3,G672,0)</f>
        <v>0</v>
      </c>
      <c r="BF672" s="143">
        <f>IF(BB672=4,G672,0)</f>
        <v>0</v>
      </c>
      <c r="BG672" s="143">
        <f>IF(BB672=5,G672,0)</f>
        <v>0</v>
      </c>
      <c r="CA672" s="143">
        <v>1</v>
      </c>
      <c r="CB672" s="143">
        <v>7</v>
      </c>
      <c r="CC672" s="166"/>
      <c r="CD672" s="166"/>
    </row>
    <row r="673" spans="1:82" ht="22.5" x14ac:dyDescent="0.2">
      <c r="A673" s="174"/>
      <c r="B673" s="175"/>
      <c r="C673" s="222" t="s">
        <v>454</v>
      </c>
      <c r="D673" s="223"/>
      <c r="E673" s="177">
        <v>68.513999999999996</v>
      </c>
      <c r="F673" s="178"/>
      <c r="G673" s="179"/>
      <c r="H673" s="180"/>
      <c r="I673" s="181"/>
      <c r="J673" s="180"/>
      <c r="K673" s="181"/>
      <c r="M673" s="176" t="s">
        <v>454</v>
      </c>
      <c r="O673" s="176"/>
      <c r="Q673" s="166"/>
    </row>
    <row r="674" spans="1:82" x14ac:dyDescent="0.2">
      <c r="A674" s="174"/>
      <c r="B674" s="175"/>
      <c r="C674" s="222" t="s">
        <v>900</v>
      </c>
      <c r="D674" s="223"/>
      <c r="E674" s="177">
        <v>18.36</v>
      </c>
      <c r="F674" s="178"/>
      <c r="G674" s="179"/>
      <c r="H674" s="180"/>
      <c r="I674" s="181"/>
      <c r="J674" s="180"/>
      <c r="K674" s="181"/>
      <c r="M674" s="176" t="s">
        <v>900</v>
      </c>
      <c r="O674" s="176"/>
      <c r="Q674" s="166"/>
    </row>
    <row r="675" spans="1:82" ht="22.5" x14ac:dyDescent="0.2">
      <c r="A675" s="167">
        <v>165</v>
      </c>
      <c r="B675" s="168" t="s">
        <v>903</v>
      </c>
      <c r="C675" s="169" t="s">
        <v>904</v>
      </c>
      <c r="D675" s="170" t="s">
        <v>162</v>
      </c>
      <c r="E675" s="171">
        <v>86.41</v>
      </c>
      <c r="F675" s="171">
        <v>0</v>
      </c>
      <c r="G675" s="172">
        <f>E675*F675</f>
        <v>0</v>
      </c>
      <c r="H675" s="173">
        <v>5.2999999999999998E-4</v>
      </c>
      <c r="I675" s="173">
        <f>E675*H675</f>
        <v>4.5797299999999999E-2</v>
      </c>
      <c r="J675" s="173">
        <v>0</v>
      </c>
      <c r="K675" s="173">
        <f>E675*J675</f>
        <v>0</v>
      </c>
      <c r="Q675" s="166">
        <v>2</v>
      </c>
      <c r="AA675" s="143">
        <v>1</v>
      </c>
      <c r="AB675" s="143">
        <v>7</v>
      </c>
      <c r="AC675" s="143">
        <v>7</v>
      </c>
      <c r="BB675" s="143">
        <v>2</v>
      </c>
      <c r="BC675" s="143">
        <f>IF(BB675=1,G675,0)</f>
        <v>0</v>
      </c>
      <c r="BD675" s="143">
        <f>IF(BB675=2,G675,0)</f>
        <v>0</v>
      </c>
      <c r="BE675" s="143">
        <f>IF(BB675=3,G675,0)</f>
        <v>0</v>
      </c>
      <c r="BF675" s="143">
        <f>IF(BB675=4,G675,0)</f>
        <v>0</v>
      </c>
      <c r="BG675" s="143">
        <f>IF(BB675=5,G675,0)</f>
        <v>0</v>
      </c>
      <c r="CA675" s="143">
        <v>1</v>
      </c>
      <c r="CB675" s="143">
        <v>7</v>
      </c>
      <c r="CC675" s="166"/>
      <c r="CD675" s="166"/>
    </row>
    <row r="676" spans="1:82" ht="22.5" x14ac:dyDescent="0.2">
      <c r="A676" s="174"/>
      <c r="B676" s="175"/>
      <c r="C676" s="222" t="s">
        <v>905</v>
      </c>
      <c r="D676" s="223"/>
      <c r="E676" s="177">
        <v>86.41</v>
      </c>
      <c r="F676" s="178"/>
      <c r="G676" s="179"/>
      <c r="H676" s="180"/>
      <c r="I676" s="181"/>
      <c r="J676" s="180"/>
      <c r="K676" s="181"/>
      <c r="M676" s="176" t="s">
        <v>905</v>
      </c>
      <c r="O676" s="176"/>
      <c r="Q676" s="166"/>
    </row>
    <row r="677" spans="1:82" ht="22.5" x14ac:dyDescent="0.2">
      <c r="A677" s="167">
        <v>166</v>
      </c>
      <c r="B677" s="168" t="s">
        <v>906</v>
      </c>
      <c r="C677" s="169" t="s">
        <v>907</v>
      </c>
      <c r="D677" s="170" t="s">
        <v>88</v>
      </c>
      <c r="E677" s="171">
        <v>845.60350000000005</v>
      </c>
      <c r="F677" s="171">
        <v>0</v>
      </c>
      <c r="G677" s="172">
        <f>E677*F677</f>
        <v>0</v>
      </c>
      <c r="H677" s="173">
        <v>4.4999999999999997E-3</v>
      </c>
      <c r="I677" s="173">
        <f>E677*H677</f>
        <v>3.8052157499999999</v>
      </c>
      <c r="J677" s="173">
        <v>0</v>
      </c>
      <c r="K677" s="173">
        <f>E677*J677</f>
        <v>0</v>
      </c>
      <c r="Q677" s="166">
        <v>2</v>
      </c>
      <c r="AA677" s="143">
        <v>3</v>
      </c>
      <c r="AB677" s="143">
        <v>7</v>
      </c>
      <c r="AC677" s="143">
        <v>628522691</v>
      </c>
      <c r="BB677" s="143">
        <v>2</v>
      </c>
      <c r="BC677" s="143">
        <f>IF(BB677=1,G677,0)</f>
        <v>0</v>
      </c>
      <c r="BD677" s="143">
        <f>IF(BB677=2,G677,0)</f>
        <v>0</v>
      </c>
      <c r="BE677" s="143">
        <f>IF(BB677=3,G677,0)</f>
        <v>0</v>
      </c>
      <c r="BF677" s="143">
        <f>IF(BB677=4,G677,0)</f>
        <v>0</v>
      </c>
      <c r="BG677" s="143">
        <f>IF(BB677=5,G677,0)</f>
        <v>0</v>
      </c>
      <c r="CA677" s="143">
        <v>3</v>
      </c>
      <c r="CB677" s="143">
        <v>7</v>
      </c>
      <c r="CC677" s="166"/>
      <c r="CD677" s="166"/>
    </row>
    <row r="678" spans="1:82" x14ac:dyDescent="0.2">
      <c r="A678" s="174"/>
      <c r="B678" s="175"/>
      <c r="C678" s="222" t="s">
        <v>908</v>
      </c>
      <c r="D678" s="223"/>
      <c r="E678" s="177">
        <v>513.27070000000003</v>
      </c>
      <c r="F678" s="178"/>
      <c r="G678" s="179"/>
      <c r="H678" s="180"/>
      <c r="I678" s="181"/>
      <c r="J678" s="180"/>
      <c r="K678" s="181"/>
      <c r="M678" s="176" t="s">
        <v>908</v>
      </c>
      <c r="O678" s="176"/>
      <c r="Q678" s="166"/>
    </row>
    <row r="679" spans="1:82" x14ac:dyDescent="0.2">
      <c r="A679" s="174"/>
      <c r="B679" s="175"/>
      <c r="C679" s="222" t="s">
        <v>909</v>
      </c>
      <c r="D679" s="223"/>
      <c r="E679" s="177">
        <v>332.33280000000002</v>
      </c>
      <c r="F679" s="178"/>
      <c r="G679" s="179"/>
      <c r="H679" s="180"/>
      <c r="I679" s="181"/>
      <c r="J679" s="180"/>
      <c r="K679" s="181"/>
      <c r="M679" s="176" t="s">
        <v>909</v>
      </c>
      <c r="O679" s="176"/>
      <c r="Q679" s="166"/>
    </row>
    <row r="680" spans="1:82" x14ac:dyDescent="0.2">
      <c r="A680" s="167">
        <v>167</v>
      </c>
      <c r="B680" s="168" t="s">
        <v>910</v>
      </c>
      <c r="C680" s="169" t="s">
        <v>911</v>
      </c>
      <c r="D680" s="170" t="s">
        <v>61</v>
      </c>
      <c r="E680" s="171"/>
      <c r="F680" s="171">
        <v>0</v>
      </c>
      <c r="G680" s="172">
        <f>E680*F680</f>
        <v>0</v>
      </c>
      <c r="H680" s="173">
        <v>0</v>
      </c>
      <c r="I680" s="173">
        <f>E680*H680</f>
        <v>0</v>
      </c>
      <c r="J680" s="173">
        <v>0</v>
      </c>
      <c r="K680" s="173">
        <f>E680*J680</f>
        <v>0</v>
      </c>
      <c r="Q680" s="166">
        <v>2</v>
      </c>
      <c r="AA680" s="143">
        <v>7</v>
      </c>
      <c r="AB680" s="143">
        <v>1002</v>
      </c>
      <c r="AC680" s="143">
        <v>5</v>
      </c>
      <c r="BB680" s="143">
        <v>2</v>
      </c>
      <c r="BC680" s="143">
        <f>IF(BB680=1,G680,0)</f>
        <v>0</v>
      </c>
      <c r="BD680" s="143">
        <f>IF(BB680=2,G680,0)</f>
        <v>0</v>
      </c>
      <c r="BE680" s="143">
        <f>IF(BB680=3,G680,0)</f>
        <v>0</v>
      </c>
      <c r="BF680" s="143">
        <f>IF(BB680=4,G680,0)</f>
        <v>0</v>
      </c>
      <c r="BG680" s="143">
        <f>IF(BB680=5,G680,0)</f>
        <v>0</v>
      </c>
      <c r="CA680" s="143">
        <v>7</v>
      </c>
      <c r="CB680" s="143">
        <v>1002</v>
      </c>
      <c r="CC680" s="166"/>
      <c r="CD680" s="166"/>
    </row>
    <row r="681" spans="1:82" x14ac:dyDescent="0.2">
      <c r="A681" s="182"/>
      <c r="B681" s="183" t="s">
        <v>79</v>
      </c>
      <c r="C681" s="184" t="str">
        <f>CONCATENATE(B648," ",C648)</f>
        <v>711 Izolace proti vodě</v>
      </c>
      <c r="D681" s="185"/>
      <c r="E681" s="186"/>
      <c r="F681" s="187"/>
      <c r="G681" s="188">
        <f>SUM(G648:G680)</f>
        <v>0</v>
      </c>
      <c r="H681" s="189"/>
      <c r="I681" s="190">
        <f>SUM(I648:I680)</f>
        <v>5.1487377900000002</v>
      </c>
      <c r="J681" s="189"/>
      <c r="K681" s="190">
        <f>SUM(K648:K680)</f>
        <v>0</v>
      </c>
      <c r="Q681" s="166">
        <v>4</v>
      </c>
      <c r="BC681" s="191">
        <f>SUM(BC648:BC680)</f>
        <v>0</v>
      </c>
      <c r="BD681" s="191">
        <f>SUM(BD648:BD680)</f>
        <v>0</v>
      </c>
      <c r="BE681" s="191">
        <f>SUM(BE648:BE680)</f>
        <v>0</v>
      </c>
      <c r="BF681" s="191">
        <f>SUM(BF648:BF680)</f>
        <v>0</v>
      </c>
      <c r="BG681" s="191">
        <f>SUM(BG648:BG680)</f>
        <v>0</v>
      </c>
    </row>
    <row r="682" spans="1:82" x14ac:dyDescent="0.2">
      <c r="A682" s="158" t="s">
        <v>76</v>
      </c>
      <c r="B682" s="159" t="s">
        <v>912</v>
      </c>
      <c r="C682" s="160" t="s">
        <v>913</v>
      </c>
      <c r="D682" s="161"/>
      <c r="E682" s="162"/>
      <c r="F682" s="162"/>
      <c r="G682" s="163"/>
      <c r="H682" s="164"/>
      <c r="I682" s="165"/>
      <c r="J682" s="164"/>
      <c r="K682" s="165"/>
      <c r="Q682" s="166">
        <v>1</v>
      </c>
    </row>
    <row r="683" spans="1:82" ht="22.5" x14ac:dyDescent="0.2">
      <c r="A683" s="167">
        <v>168</v>
      </c>
      <c r="B683" s="168" t="s">
        <v>914</v>
      </c>
      <c r="C683" s="169" t="s">
        <v>915</v>
      </c>
      <c r="D683" s="170" t="s">
        <v>88</v>
      </c>
      <c r="E683" s="171">
        <v>19.38</v>
      </c>
      <c r="F683" s="171">
        <v>0</v>
      </c>
      <c r="G683" s="172">
        <f>E683*F683</f>
        <v>0</v>
      </c>
      <c r="H683" s="173">
        <v>3.3700000000000002E-3</v>
      </c>
      <c r="I683" s="173">
        <f>E683*H683</f>
        <v>6.5310599999999996E-2</v>
      </c>
      <c r="J683" s="173">
        <v>0</v>
      </c>
      <c r="K683" s="173">
        <f>E683*J683</f>
        <v>0</v>
      </c>
      <c r="Q683" s="166">
        <v>2</v>
      </c>
      <c r="AA683" s="143">
        <v>2</v>
      </c>
      <c r="AB683" s="143">
        <v>7</v>
      </c>
      <c r="AC683" s="143">
        <v>7</v>
      </c>
      <c r="BB683" s="143">
        <v>2</v>
      </c>
      <c r="BC683" s="143">
        <f>IF(BB683=1,G683,0)</f>
        <v>0</v>
      </c>
      <c r="BD683" s="143">
        <f>IF(BB683=2,G683,0)</f>
        <v>0</v>
      </c>
      <c r="BE683" s="143">
        <f>IF(BB683=3,G683,0)</f>
        <v>0</v>
      </c>
      <c r="BF683" s="143">
        <f>IF(BB683=4,G683,0)</f>
        <v>0</v>
      </c>
      <c r="BG683" s="143">
        <f>IF(BB683=5,G683,0)</f>
        <v>0</v>
      </c>
      <c r="CA683" s="143">
        <v>2</v>
      </c>
      <c r="CB683" s="143">
        <v>7</v>
      </c>
      <c r="CC683" s="166"/>
      <c r="CD683" s="166"/>
    </row>
    <row r="684" spans="1:82" x14ac:dyDescent="0.2">
      <c r="A684" s="174"/>
      <c r="B684" s="175"/>
      <c r="C684" s="222" t="s">
        <v>916</v>
      </c>
      <c r="D684" s="223"/>
      <c r="E684" s="177">
        <v>19.38</v>
      </c>
      <c r="F684" s="178"/>
      <c r="G684" s="179"/>
      <c r="H684" s="180"/>
      <c r="I684" s="181"/>
      <c r="J684" s="180"/>
      <c r="K684" s="181"/>
      <c r="M684" s="176" t="s">
        <v>916</v>
      </c>
      <c r="O684" s="176"/>
      <c r="Q684" s="166"/>
    </row>
    <row r="685" spans="1:82" ht="22.5" x14ac:dyDescent="0.2">
      <c r="A685" s="167">
        <v>169</v>
      </c>
      <c r="B685" s="168" t="s">
        <v>917</v>
      </c>
      <c r="C685" s="169" t="s">
        <v>918</v>
      </c>
      <c r="D685" s="170" t="s">
        <v>88</v>
      </c>
      <c r="E685" s="171">
        <v>119.175</v>
      </c>
      <c r="F685" s="171">
        <v>0</v>
      </c>
      <c r="G685" s="172">
        <f>E685*F685</f>
        <v>0</v>
      </c>
      <c r="H685" s="173">
        <v>3.0599999999999998E-3</v>
      </c>
      <c r="I685" s="173">
        <f>E685*H685</f>
        <v>0.36467549999999999</v>
      </c>
      <c r="J685" s="173">
        <v>0</v>
      </c>
      <c r="K685" s="173">
        <f>E685*J685</f>
        <v>0</v>
      </c>
      <c r="Q685" s="166">
        <v>2</v>
      </c>
      <c r="AA685" s="143">
        <v>2</v>
      </c>
      <c r="AB685" s="143">
        <v>7</v>
      </c>
      <c r="AC685" s="143">
        <v>7</v>
      </c>
      <c r="BB685" s="143">
        <v>2</v>
      </c>
      <c r="BC685" s="143">
        <f>IF(BB685=1,G685,0)</f>
        <v>0</v>
      </c>
      <c r="BD685" s="143">
        <f>IF(BB685=2,G685,0)</f>
        <v>0</v>
      </c>
      <c r="BE685" s="143">
        <f>IF(BB685=3,G685,0)</f>
        <v>0</v>
      </c>
      <c r="BF685" s="143">
        <f>IF(BB685=4,G685,0)</f>
        <v>0</v>
      </c>
      <c r="BG685" s="143">
        <f>IF(BB685=5,G685,0)</f>
        <v>0</v>
      </c>
      <c r="CA685" s="143">
        <v>2</v>
      </c>
      <c r="CB685" s="143">
        <v>7</v>
      </c>
      <c r="CC685" s="166"/>
      <c r="CD685" s="166"/>
    </row>
    <row r="686" spans="1:82" x14ac:dyDescent="0.2">
      <c r="A686" s="174"/>
      <c r="B686" s="175"/>
      <c r="C686" s="222" t="s">
        <v>919</v>
      </c>
      <c r="D686" s="223"/>
      <c r="E686" s="177">
        <v>119.175</v>
      </c>
      <c r="F686" s="178"/>
      <c r="G686" s="179"/>
      <c r="H686" s="180"/>
      <c r="I686" s="181"/>
      <c r="J686" s="180"/>
      <c r="K686" s="181"/>
      <c r="M686" s="176" t="s">
        <v>919</v>
      </c>
      <c r="O686" s="176"/>
      <c r="Q686" s="166"/>
    </row>
    <row r="687" spans="1:82" ht="22.5" x14ac:dyDescent="0.2">
      <c r="A687" s="167">
        <v>170</v>
      </c>
      <c r="B687" s="168" t="s">
        <v>920</v>
      </c>
      <c r="C687" s="169" t="s">
        <v>921</v>
      </c>
      <c r="D687" s="170" t="s">
        <v>88</v>
      </c>
      <c r="E687" s="171">
        <v>119.175</v>
      </c>
      <c r="F687" s="171">
        <v>0</v>
      </c>
      <c r="G687" s="172">
        <f>E687*F687</f>
        <v>0</v>
      </c>
      <c r="H687" s="173">
        <v>3.2000000000000003E-4</v>
      </c>
      <c r="I687" s="173">
        <f>E687*H687</f>
        <v>3.8136000000000003E-2</v>
      </c>
      <c r="J687" s="173">
        <v>0</v>
      </c>
      <c r="K687" s="173">
        <f>E687*J687</f>
        <v>0</v>
      </c>
      <c r="Q687" s="166">
        <v>2</v>
      </c>
      <c r="AA687" s="143">
        <v>1</v>
      </c>
      <c r="AB687" s="143">
        <v>7</v>
      </c>
      <c r="AC687" s="143">
        <v>7</v>
      </c>
      <c r="BB687" s="143">
        <v>2</v>
      </c>
      <c r="BC687" s="143">
        <f>IF(BB687=1,G687,0)</f>
        <v>0</v>
      </c>
      <c r="BD687" s="143">
        <f>IF(BB687=2,G687,0)</f>
        <v>0</v>
      </c>
      <c r="BE687" s="143">
        <f>IF(BB687=3,G687,0)</f>
        <v>0</v>
      </c>
      <c r="BF687" s="143">
        <f>IF(BB687=4,G687,0)</f>
        <v>0</v>
      </c>
      <c r="BG687" s="143">
        <f>IF(BB687=5,G687,0)</f>
        <v>0</v>
      </c>
      <c r="CA687" s="143">
        <v>1</v>
      </c>
      <c r="CB687" s="143">
        <v>7</v>
      </c>
      <c r="CC687" s="166"/>
      <c r="CD687" s="166"/>
    </row>
    <row r="688" spans="1:82" x14ac:dyDescent="0.2">
      <c r="A688" s="174"/>
      <c r="B688" s="175"/>
      <c r="C688" s="222" t="s">
        <v>919</v>
      </c>
      <c r="D688" s="223"/>
      <c r="E688" s="177">
        <v>119.175</v>
      </c>
      <c r="F688" s="178"/>
      <c r="G688" s="179"/>
      <c r="H688" s="180"/>
      <c r="I688" s="181"/>
      <c r="J688" s="180"/>
      <c r="K688" s="181"/>
      <c r="M688" s="176" t="s">
        <v>919</v>
      </c>
      <c r="O688" s="176"/>
      <c r="Q688" s="166"/>
    </row>
    <row r="689" spans="1:82" x14ac:dyDescent="0.2">
      <c r="A689" s="167">
        <v>171</v>
      </c>
      <c r="B689" s="168" t="s">
        <v>922</v>
      </c>
      <c r="C689" s="169" t="s">
        <v>923</v>
      </c>
      <c r="D689" s="170" t="s">
        <v>88</v>
      </c>
      <c r="E689" s="171">
        <v>92.222999999999999</v>
      </c>
      <c r="F689" s="171">
        <v>0</v>
      </c>
      <c r="G689" s="172">
        <f>E689*F689</f>
        <v>0</v>
      </c>
      <c r="H689" s="173">
        <v>0</v>
      </c>
      <c r="I689" s="173">
        <f>E689*H689</f>
        <v>0</v>
      </c>
      <c r="J689" s="173">
        <v>-0.01</v>
      </c>
      <c r="K689" s="173">
        <f>E689*J689</f>
        <v>-0.92222999999999999</v>
      </c>
      <c r="Q689" s="166">
        <v>2</v>
      </c>
      <c r="AA689" s="143">
        <v>1</v>
      </c>
      <c r="AB689" s="143">
        <v>7</v>
      </c>
      <c r="AC689" s="143">
        <v>7</v>
      </c>
      <c r="BB689" s="143">
        <v>2</v>
      </c>
      <c r="BC689" s="143">
        <f>IF(BB689=1,G689,0)</f>
        <v>0</v>
      </c>
      <c r="BD689" s="143">
        <f>IF(BB689=2,G689,0)</f>
        <v>0</v>
      </c>
      <c r="BE689" s="143">
        <f>IF(BB689=3,G689,0)</f>
        <v>0</v>
      </c>
      <c r="BF689" s="143">
        <f>IF(BB689=4,G689,0)</f>
        <v>0</v>
      </c>
      <c r="BG689" s="143">
        <f>IF(BB689=5,G689,0)</f>
        <v>0</v>
      </c>
      <c r="CA689" s="143">
        <v>1</v>
      </c>
      <c r="CB689" s="143">
        <v>7</v>
      </c>
      <c r="CC689" s="166"/>
      <c r="CD689" s="166"/>
    </row>
    <row r="690" spans="1:82" x14ac:dyDescent="0.2">
      <c r="A690" s="174"/>
      <c r="B690" s="175"/>
      <c r="C690" s="222" t="s">
        <v>924</v>
      </c>
      <c r="D690" s="223"/>
      <c r="E690" s="177">
        <v>16.968</v>
      </c>
      <c r="F690" s="178"/>
      <c r="G690" s="179"/>
      <c r="H690" s="180"/>
      <c r="I690" s="181"/>
      <c r="J690" s="180"/>
      <c r="K690" s="181"/>
      <c r="M690" s="176" t="s">
        <v>924</v>
      </c>
      <c r="O690" s="176"/>
      <c r="Q690" s="166"/>
    </row>
    <row r="691" spans="1:82" x14ac:dyDescent="0.2">
      <c r="A691" s="174"/>
      <c r="B691" s="175"/>
      <c r="C691" s="222" t="s">
        <v>925</v>
      </c>
      <c r="D691" s="223"/>
      <c r="E691" s="177">
        <v>75.254999999999995</v>
      </c>
      <c r="F691" s="178"/>
      <c r="G691" s="179"/>
      <c r="H691" s="180"/>
      <c r="I691" s="181"/>
      <c r="J691" s="180"/>
      <c r="K691" s="181"/>
      <c r="M691" s="176" t="s">
        <v>925</v>
      </c>
      <c r="O691" s="176"/>
      <c r="Q691" s="166"/>
    </row>
    <row r="692" spans="1:82" x14ac:dyDescent="0.2">
      <c r="A692" s="167">
        <v>172</v>
      </c>
      <c r="B692" s="168" t="s">
        <v>926</v>
      </c>
      <c r="C692" s="169" t="s">
        <v>927</v>
      </c>
      <c r="D692" s="170" t="s">
        <v>61</v>
      </c>
      <c r="E692" s="171"/>
      <c r="F692" s="171">
        <v>0</v>
      </c>
      <c r="G692" s="172">
        <f>E692*F692</f>
        <v>0</v>
      </c>
      <c r="H692" s="173">
        <v>0</v>
      </c>
      <c r="I692" s="173">
        <f>E692*H692</f>
        <v>0</v>
      </c>
      <c r="J692" s="173">
        <v>0</v>
      </c>
      <c r="K692" s="173">
        <f>E692*J692</f>
        <v>0</v>
      </c>
      <c r="Q692" s="166">
        <v>2</v>
      </c>
      <c r="AA692" s="143">
        <v>7</v>
      </c>
      <c r="AB692" s="143">
        <v>1002</v>
      </c>
      <c r="AC692" s="143">
        <v>5</v>
      </c>
      <c r="BB692" s="143">
        <v>2</v>
      </c>
      <c r="BC692" s="143">
        <f>IF(BB692=1,G692,0)</f>
        <v>0</v>
      </c>
      <c r="BD692" s="143">
        <f>IF(BB692=2,G692,0)</f>
        <v>0</v>
      </c>
      <c r="BE692" s="143">
        <f>IF(BB692=3,G692,0)</f>
        <v>0</v>
      </c>
      <c r="BF692" s="143">
        <f>IF(BB692=4,G692,0)</f>
        <v>0</v>
      </c>
      <c r="BG692" s="143">
        <f>IF(BB692=5,G692,0)</f>
        <v>0</v>
      </c>
      <c r="CA692" s="143">
        <v>7</v>
      </c>
      <c r="CB692" s="143">
        <v>1002</v>
      </c>
      <c r="CC692" s="166"/>
      <c r="CD692" s="166"/>
    </row>
    <row r="693" spans="1:82" x14ac:dyDescent="0.2">
      <c r="A693" s="182"/>
      <c r="B693" s="183" t="s">
        <v>79</v>
      </c>
      <c r="C693" s="184" t="str">
        <f>CONCATENATE(B682," ",C682)</f>
        <v>712 Živičné krytiny</v>
      </c>
      <c r="D693" s="185"/>
      <c r="E693" s="186"/>
      <c r="F693" s="187"/>
      <c r="G693" s="188">
        <f>SUM(G682:G692)</f>
        <v>0</v>
      </c>
      <c r="H693" s="189"/>
      <c r="I693" s="190">
        <f>SUM(I682:I692)</f>
        <v>0.46812209999999999</v>
      </c>
      <c r="J693" s="189"/>
      <c r="K693" s="190">
        <f>SUM(K682:K692)</f>
        <v>-0.92222999999999999</v>
      </c>
      <c r="Q693" s="166">
        <v>4</v>
      </c>
      <c r="BC693" s="191">
        <f>SUM(BC682:BC692)</f>
        <v>0</v>
      </c>
      <c r="BD693" s="191">
        <f>SUM(BD682:BD692)</f>
        <v>0</v>
      </c>
      <c r="BE693" s="191">
        <f>SUM(BE682:BE692)</f>
        <v>0</v>
      </c>
      <c r="BF693" s="191">
        <f>SUM(BF682:BF692)</f>
        <v>0</v>
      </c>
      <c r="BG693" s="191">
        <f>SUM(BG682:BG692)</f>
        <v>0</v>
      </c>
    </row>
    <row r="694" spans="1:82" x14ac:dyDescent="0.2">
      <c r="A694" s="158" t="s">
        <v>76</v>
      </c>
      <c r="B694" s="159" t="s">
        <v>928</v>
      </c>
      <c r="C694" s="160" t="s">
        <v>929</v>
      </c>
      <c r="D694" s="161"/>
      <c r="E694" s="162"/>
      <c r="F694" s="162"/>
      <c r="G694" s="163"/>
      <c r="H694" s="164"/>
      <c r="I694" s="165"/>
      <c r="J694" s="164"/>
      <c r="K694" s="165"/>
      <c r="Q694" s="166">
        <v>1</v>
      </c>
    </row>
    <row r="695" spans="1:82" x14ac:dyDescent="0.2">
      <c r="A695" s="167">
        <v>173</v>
      </c>
      <c r="B695" s="168" t="s">
        <v>930</v>
      </c>
      <c r="C695" s="169" t="s">
        <v>931</v>
      </c>
      <c r="D695" s="170" t="s">
        <v>88</v>
      </c>
      <c r="E695" s="171">
        <v>51.9</v>
      </c>
      <c r="F695" s="171">
        <v>0</v>
      </c>
      <c r="G695" s="172">
        <f>E695*F695</f>
        <v>0</v>
      </c>
      <c r="H695" s="173">
        <v>0</v>
      </c>
      <c r="I695" s="173">
        <f>E695*H695</f>
        <v>0</v>
      </c>
      <c r="J695" s="173">
        <v>-8.0000000000000002E-3</v>
      </c>
      <c r="K695" s="173">
        <f>E695*J695</f>
        <v>-0.41520000000000001</v>
      </c>
      <c r="Q695" s="166">
        <v>2</v>
      </c>
      <c r="AA695" s="143">
        <v>1</v>
      </c>
      <c r="AB695" s="143">
        <v>7</v>
      </c>
      <c r="AC695" s="143">
        <v>7</v>
      </c>
      <c r="BB695" s="143">
        <v>2</v>
      </c>
      <c r="BC695" s="143">
        <f>IF(BB695=1,G695,0)</f>
        <v>0</v>
      </c>
      <c r="BD695" s="143">
        <f>IF(BB695=2,G695,0)</f>
        <v>0</v>
      </c>
      <c r="BE695" s="143">
        <f>IF(BB695=3,G695,0)</f>
        <v>0</v>
      </c>
      <c r="BF695" s="143">
        <f>IF(BB695=4,G695,0)</f>
        <v>0</v>
      </c>
      <c r="BG695" s="143">
        <f>IF(BB695=5,G695,0)</f>
        <v>0</v>
      </c>
      <c r="CA695" s="143">
        <v>1</v>
      </c>
      <c r="CB695" s="143">
        <v>7</v>
      </c>
      <c r="CC695" s="166"/>
      <c r="CD695" s="166"/>
    </row>
    <row r="696" spans="1:82" x14ac:dyDescent="0.2">
      <c r="A696" s="174"/>
      <c r="B696" s="175"/>
      <c r="C696" s="222" t="s">
        <v>932</v>
      </c>
      <c r="D696" s="223"/>
      <c r="E696" s="177">
        <v>51.9</v>
      </c>
      <c r="F696" s="178"/>
      <c r="G696" s="179"/>
      <c r="H696" s="180"/>
      <c r="I696" s="181"/>
      <c r="J696" s="180"/>
      <c r="K696" s="181"/>
      <c r="M696" s="176" t="s">
        <v>932</v>
      </c>
      <c r="O696" s="176"/>
      <c r="Q696" s="166"/>
    </row>
    <row r="697" spans="1:82" x14ac:dyDescent="0.2">
      <c r="A697" s="167">
        <v>174</v>
      </c>
      <c r="B697" s="168" t="s">
        <v>933</v>
      </c>
      <c r="C697" s="169" t="s">
        <v>934</v>
      </c>
      <c r="D697" s="170" t="s">
        <v>88</v>
      </c>
      <c r="E697" s="171">
        <v>530.5</v>
      </c>
      <c r="F697" s="171">
        <v>0</v>
      </c>
      <c r="G697" s="172">
        <f>E697*F697</f>
        <v>0</v>
      </c>
      <c r="H697" s="173">
        <v>0</v>
      </c>
      <c r="I697" s="173">
        <f>E697*H697</f>
        <v>0</v>
      </c>
      <c r="J697" s="173">
        <v>0</v>
      </c>
      <c r="K697" s="173">
        <f>E697*J697</f>
        <v>0</v>
      </c>
      <c r="Q697" s="166">
        <v>2</v>
      </c>
      <c r="AA697" s="143">
        <v>1</v>
      </c>
      <c r="AB697" s="143">
        <v>7</v>
      </c>
      <c r="AC697" s="143">
        <v>7</v>
      </c>
      <c r="BB697" s="143">
        <v>2</v>
      </c>
      <c r="BC697" s="143">
        <f>IF(BB697=1,G697,0)</f>
        <v>0</v>
      </c>
      <c r="BD697" s="143">
        <f>IF(BB697=2,G697,0)</f>
        <v>0</v>
      </c>
      <c r="BE697" s="143">
        <f>IF(BB697=3,G697,0)</f>
        <v>0</v>
      </c>
      <c r="BF697" s="143">
        <f>IF(BB697=4,G697,0)</f>
        <v>0</v>
      </c>
      <c r="BG697" s="143">
        <f>IF(BB697=5,G697,0)</f>
        <v>0</v>
      </c>
      <c r="CA697" s="143">
        <v>1</v>
      </c>
      <c r="CB697" s="143">
        <v>7</v>
      </c>
      <c r="CC697" s="166"/>
      <c r="CD697" s="166"/>
    </row>
    <row r="698" spans="1:82" x14ac:dyDescent="0.2">
      <c r="A698" s="174"/>
      <c r="B698" s="175"/>
      <c r="C698" s="222" t="s">
        <v>935</v>
      </c>
      <c r="D698" s="223"/>
      <c r="E698" s="177">
        <v>109.9</v>
      </c>
      <c r="F698" s="178"/>
      <c r="G698" s="179"/>
      <c r="H698" s="180"/>
      <c r="I698" s="181"/>
      <c r="J698" s="180"/>
      <c r="K698" s="181"/>
      <c r="M698" s="176" t="s">
        <v>935</v>
      </c>
      <c r="O698" s="176"/>
      <c r="Q698" s="166"/>
    </row>
    <row r="699" spans="1:82" x14ac:dyDescent="0.2">
      <c r="A699" s="174"/>
      <c r="B699" s="175"/>
      <c r="C699" s="222" t="s">
        <v>936</v>
      </c>
      <c r="D699" s="223"/>
      <c r="E699" s="177">
        <v>88.2</v>
      </c>
      <c r="F699" s="178"/>
      <c r="G699" s="179"/>
      <c r="H699" s="180"/>
      <c r="I699" s="181"/>
      <c r="J699" s="180"/>
      <c r="K699" s="181"/>
      <c r="M699" s="176" t="s">
        <v>936</v>
      </c>
      <c r="O699" s="176"/>
      <c r="Q699" s="166"/>
    </row>
    <row r="700" spans="1:82" x14ac:dyDescent="0.2">
      <c r="A700" s="174"/>
      <c r="B700" s="175"/>
      <c r="C700" s="222" t="s">
        <v>937</v>
      </c>
      <c r="D700" s="223"/>
      <c r="E700" s="177">
        <v>88.9</v>
      </c>
      <c r="F700" s="178"/>
      <c r="G700" s="179"/>
      <c r="H700" s="180"/>
      <c r="I700" s="181"/>
      <c r="J700" s="180"/>
      <c r="K700" s="181"/>
      <c r="M700" s="176" t="s">
        <v>937</v>
      </c>
      <c r="O700" s="176"/>
      <c r="Q700" s="166"/>
    </row>
    <row r="701" spans="1:82" x14ac:dyDescent="0.2">
      <c r="A701" s="174"/>
      <c r="B701" s="175"/>
      <c r="C701" s="222" t="s">
        <v>554</v>
      </c>
      <c r="D701" s="223"/>
      <c r="E701" s="177">
        <v>176</v>
      </c>
      <c r="F701" s="178"/>
      <c r="G701" s="179"/>
      <c r="H701" s="180"/>
      <c r="I701" s="181"/>
      <c r="J701" s="180"/>
      <c r="K701" s="181"/>
      <c r="M701" s="176" t="s">
        <v>554</v>
      </c>
      <c r="O701" s="176"/>
      <c r="Q701" s="166"/>
    </row>
    <row r="702" spans="1:82" x14ac:dyDescent="0.2">
      <c r="A702" s="174"/>
      <c r="B702" s="175"/>
      <c r="C702" s="222" t="s">
        <v>364</v>
      </c>
      <c r="D702" s="223"/>
      <c r="E702" s="177">
        <v>67.5</v>
      </c>
      <c r="F702" s="178"/>
      <c r="G702" s="179"/>
      <c r="H702" s="180"/>
      <c r="I702" s="181"/>
      <c r="J702" s="180"/>
      <c r="K702" s="181"/>
      <c r="M702" s="176" t="s">
        <v>364</v>
      </c>
      <c r="O702" s="176"/>
      <c r="Q702" s="166"/>
    </row>
    <row r="703" spans="1:82" ht="22.5" x14ac:dyDescent="0.2">
      <c r="A703" s="167">
        <v>175</v>
      </c>
      <c r="B703" s="168" t="s">
        <v>938</v>
      </c>
      <c r="C703" s="169" t="s">
        <v>939</v>
      </c>
      <c r="D703" s="170" t="s">
        <v>88</v>
      </c>
      <c r="E703" s="171">
        <v>338.58499999999998</v>
      </c>
      <c r="F703" s="171">
        <v>0</v>
      </c>
      <c r="G703" s="172">
        <f>E703*F703</f>
        <v>0</v>
      </c>
      <c r="H703" s="173">
        <v>1.7000000000000001E-4</v>
      </c>
      <c r="I703" s="173">
        <f>E703*H703</f>
        <v>5.7559449999999998E-2</v>
      </c>
      <c r="J703" s="173">
        <v>0</v>
      </c>
      <c r="K703" s="173">
        <f>E703*J703</f>
        <v>0</v>
      </c>
      <c r="Q703" s="166">
        <v>2</v>
      </c>
      <c r="AA703" s="143">
        <v>1</v>
      </c>
      <c r="AB703" s="143">
        <v>7</v>
      </c>
      <c r="AC703" s="143">
        <v>7</v>
      </c>
      <c r="BB703" s="143">
        <v>2</v>
      </c>
      <c r="BC703" s="143">
        <f>IF(BB703=1,G703,0)</f>
        <v>0</v>
      </c>
      <c r="BD703" s="143">
        <f>IF(BB703=2,G703,0)</f>
        <v>0</v>
      </c>
      <c r="BE703" s="143">
        <f>IF(BB703=3,G703,0)</f>
        <v>0</v>
      </c>
      <c r="BF703" s="143">
        <f>IF(BB703=4,G703,0)</f>
        <v>0</v>
      </c>
      <c r="BG703" s="143">
        <f>IF(BB703=5,G703,0)</f>
        <v>0</v>
      </c>
      <c r="CA703" s="143">
        <v>1</v>
      </c>
      <c r="CB703" s="143">
        <v>7</v>
      </c>
      <c r="CC703" s="166"/>
      <c r="CD703" s="166"/>
    </row>
    <row r="704" spans="1:82" x14ac:dyDescent="0.2">
      <c r="A704" s="174"/>
      <c r="B704" s="175"/>
      <c r="C704" s="222" t="s">
        <v>382</v>
      </c>
      <c r="D704" s="223"/>
      <c r="E704" s="177">
        <v>6.8</v>
      </c>
      <c r="F704" s="178"/>
      <c r="G704" s="179"/>
      <c r="H704" s="180"/>
      <c r="I704" s="181"/>
      <c r="J704" s="180"/>
      <c r="K704" s="181"/>
      <c r="M704" s="176" t="s">
        <v>382</v>
      </c>
      <c r="O704" s="176"/>
      <c r="Q704" s="166"/>
    </row>
    <row r="705" spans="1:82" x14ac:dyDescent="0.2">
      <c r="A705" s="174"/>
      <c r="B705" s="175"/>
      <c r="C705" s="222" t="s">
        <v>940</v>
      </c>
      <c r="D705" s="223"/>
      <c r="E705" s="177">
        <v>33.9</v>
      </c>
      <c r="F705" s="178"/>
      <c r="G705" s="179"/>
      <c r="H705" s="180"/>
      <c r="I705" s="181"/>
      <c r="J705" s="180"/>
      <c r="K705" s="181"/>
      <c r="M705" s="176" t="s">
        <v>940</v>
      </c>
      <c r="O705" s="176"/>
      <c r="Q705" s="166"/>
    </row>
    <row r="706" spans="1:82" x14ac:dyDescent="0.2">
      <c r="A706" s="174"/>
      <c r="B706" s="175"/>
      <c r="C706" s="222" t="s">
        <v>389</v>
      </c>
      <c r="D706" s="223"/>
      <c r="E706" s="177">
        <v>293.76</v>
      </c>
      <c r="F706" s="178"/>
      <c r="G706" s="179"/>
      <c r="H706" s="180"/>
      <c r="I706" s="181"/>
      <c r="J706" s="180"/>
      <c r="K706" s="181"/>
      <c r="M706" s="176" t="s">
        <v>389</v>
      </c>
      <c r="O706" s="176"/>
      <c r="Q706" s="166"/>
    </row>
    <row r="707" spans="1:82" x14ac:dyDescent="0.2">
      <c r="A707" s="174"/>
      <c r="B707" s="175"/>
      <c r="C707" s="222" t="s">
        <v>386</v>
      </c>
      <c r="D707" s="223"/>
      <c r="E707" s="177">
        <v>4.125</v>
      </c>
      <c r="F707" s="178"/>
      <c r="G707" s="179"/>
      <c r="H707" s="180"/>
      <c r="I707" s="181"/>
      <c r="J707" s="180"/>
      <c r="K707" s="181"/>
      <c r="M707" s="176" t="s">
        <v>386</v>
      </c>
      <c r="O707" s="176"/>
      <c r="Q707" s="166"/>
    </row>
    <row r="708" spans="1:82" x14ac:dyDescent="0.2">
      <c r="A708" s="167">
        <v>176</v>
      </c>
      <c r="B708" s="168" t="s">
        <v>941</v>
      </c>
      <c r="C708" s="169" t="s">
        <v>942</v>
      </c>
      <c r="D708" s="170" t="s">
        <v>88</v>
      </c>
      <c r="E708" s="171">
        <v>251.28</v>
      </c>
      <c r="F708" s="171">
        <v>0</v>
      </c>
      <c r="G708" s="172">
        <f>E708*F708</f>
        <v>0</v>
      </c>
      <c r="H708" s="173">
        <v>0</v>
      </c>
      <c r="I708" s="173">
        <f>E708*H708</f>
        <v>0</v>
      </c>
      <c r="J708" s="173">
        <v>0</v>
      </c>
      <c r="K708" s="173">
        <f>E708*J708</f>
        <v>0</v>
      </c>
      <c r="Q708" s="166">
        <v>2</v>
      </c>
      <c r="AA708" s="143">
        <v>1</v>
      </c>
      <c r="AB708" s="143">
        <v>0</v>
      </c>
      <c r="AC708" s="143">
        <v>0</v>
      </c>
      <c r="BB708" s="143">
        <v>2</v>
      </c>
      <c r="BC708" s="143">
        <f>IF(BB708=1,G708,0)</f>
        <v>0</v>
      </c>
      <c r="BD708" s="143">
        <f>IF(BB708=2,G708,0)</f>
        <v>0</v>
      </c>
      <c r="BE708" s="143">
        <f>IF(BB708=3,G708,0)</f>
        <v>0</v>
      </c>
      <c r="BF708" s="143">
        <f>IF(BB708=4,G708,0)</f>
        <v>0</v>
      </c>
      <c r="BG708" s="143">
        <f>IF(BB708=5,G708,0)</f>
        <v>0</v>
      </c>
      <c r="CA708" s="143">
        <v>1</v>
      </c>
      <c r="CB708" s="143">
        <v>0</v>
      </c>
      <c r="CC708" s="166"/>
      <c r="CD708" s="166"/>
    </row>
    <row r="709" spans="1:82" x14ac:dyDescent="0.2">
      <c r="A709" s="174"/>
      <c r="B709" s="175"/>
      <c r="C709" s="222" t="s">
        <v>943</v>
      </c>
      <c r="D709" s="223"/>
      <c r="E709" s="177">
        <v>33.6</v>
      </c>
      <c r="F709" s="178"/>
      <c r="G709" s="179"/>
      <c r="H709" s="180"/>
      <c r="I709" s="181"/>
      <c r="J709" s="180"/>
      <c r="K709" s="181"/>
      <c r="M709" s="176" t="s">
        <v>943</v>
      </c>
      <c r="O709" s="176"/>
      <c r="Q709" s="166"/>
    </row>
    <row r="710" spans="1:82" x14ac:dyDescent="0.2">
      <c r="A710" s="174"/>
      <c r="B710" s="175"/>
      <c r="C710" s="222" t="s">
        <v>944</v>
      </c>
      <c r="D710" s="223"/>
      <c r="E710" s="177">
        <v>217.68</v>
      </c>
      <c r="F710" s="178"/>
      <c r="G710" s="179"/>
      <c r="H710" s="180"/>
      <c r="I710" s="181"/>
      <c r="J710" s="180"/>
      <c r="K710" s="181"/>
      <c r="M710" s="176" t="s">
        <v>944</v>
      </c>
      <c r="O710" s="176"/>
      <c r="Q710" s="166"/>
    </row>
    <row r="711" spans="1:82" x14ac:dyDescent="0.2">
      <c r="A711" s="167">
        <v>177</v>
      </c>
      <c r="B711" s="168" t="s">
        <v>945</v>
      </c>
      <c r="C711" s="169" t="s">
        <v>946</v>
      </c>
      <c r="D711" s="170" t="s">
        <v>88</v>
      </c>
      <c r="E711" s="171">
        <v>287</v>
      </c>
      <c r="F711" s="171">
        <v>0</v>
      </c>
      <c r="G711" s="172">
        <f>E711*F711</f>
        <v>0</v>
      </c>
      <c r="H711" s="173">
        <v>1.0000000000000001E-5</v>
      </c>
      <c r="I711" s="173">
        <f>E711*H711</f>
        <v>2.8700000000000002E-3</v>
      </c>
      <c r="J711" s="173">
        <v>0</v>
      </c>
      <c r="K711" s="173">
        <f>E711*J711</f>
        <v>0</v>
      </c>
      <c r="Q711" s="166">
        <v>2</v>
      </c>
      <c r="AA711" s="143">
        <v>1</v>
      </c>
      <c r="AB711" s="143">
        <v>7</v>
      </c>
      <c r="AC711" s="143">
        <v>7</v>
      </c>
      <c r="BB711" s="143">
        <v>2</v>
      </c>
      <c r="BC711" s="143">
        <f>IF(BB711=1,G711,0)</f>
        <v>0</v>
      </c>
      <c r="BD711" s="143">
        <f>IF(BB711=2,G711,0)</f>
        <v>0</v>
      </c>
      <c r="BE711" s="143">
        <f>IF(BB711=3,G711,0)</f>
        <v>0</v>
      </c>
      <c r="BF711" s="143">
        <f>IF(BB711=4,G711,0)</f>
        <v>0</v>
      </c>
      <c r="BG711" s="143">
        <f>IF(BB711=5,G711,0)</f>
        <v>0</v>
      </c>
      <c r="CA711" s="143">
        <v>1</v>
      </c>
      <c r="CB711" s="143">
        <v>7</v>
      </c>
      <c r="CC711" s="166"/>
      <c r="CD711" s="166"/>
    </row>
    <row r="712" spans="1:82" x14ac:dyDescent="0.2">
      <c r="A712" s="174"/>
      <c r="B712" s="175"/>
      <c r="C712" s="222" t="s">
        <v>935</v>
      </c>
      <c r="D712" s="223"/>
      <c r="E712" s="177">
        <v>109.9</v>
      </c>
      <c r="F712" s="178"/>
      <c r="G712" s="179"/>
      <c r="H712" s="180"/>
      <c r="I712" s="181"/>
      <c r="J712" s="180"/>
      <c r="K712" s="181"/>
      <c r="M712" s="176" t="s">
        <v>935</v>
      </c>
      <c r="O712" s="176"/>
      <c r="Q712" s="166"/>
    </row>
    <row r="713" spans="1:82" x14ac:dyDescent="0.2">
      <c r="A713" s="174"/>
      <c r="B713" s="175"/>
      <c r="C713" s="222" t="s">
        <v>936</v>
      </c>
      <c r="D713" s="223"/>
      <c r="E713" s="177">
        <v>88.2</v>
      </c>
      <c r="F713" s="178"/>
      <c r="G713" s="179"/>
      <c r="H713" s="180"/>
      <c r="I713" s="181"/>
      <c r="J713" s="180"/>
      <c r="K713" s="181"/>
      <c r="M713" s="176" t="s">
        <v>936</v>
      </c>
      <c r="O713" s="176"/>
      <c r="Q713" s="166"/>
    </row>
    <row r="714" spans="1:82" x14ac:dyDescent="0.2">
      <c r="A714" s="174"/>
      <c r="B714" s="175"/>
      <c r="C714" s="222" t="s">
        <v>551</v>
      </c>
      <c r="D714" s="223"/>
      <c r="E714" s="177">
        <v>88.9</v>
      </c>
      <c r="F714" s="178"/>
      <c r="G714" s="179"/>
      <c r="H714" s="180"/>
      <c r="I714" s="181"/>
      <c r="J714" s="180"/>
      <c r="K714" s="181"/>
      <c r="M714" s="176" t="s">
        <v>551</v>
      </c>
      <c r="O714" s="176"/>
      <c r="Q714" s="166"/>
    </row>
    <row r="715" spans="1:82" x14ac:dyDescent="0.2">
      <c r="A715" s="167">
        <v>178</v>
      </c>
      <c r="B715" s="168" t="s">
        <v>947</v>
      </c>
      <c r="C715" s="169" t="s">
        <v>948</v>
      </c>
      <c r="D715" s="170" t="s">
        <v>92</v>
      </c>
      <c r="E715" s="171">
        <v>50.0623</v>
      </c>
      <c r="F715" s="171">
        <v>0</v>
      </c>
      <c r="G715" s="172">
        <f>E715*F715</f>
        <v>0</v>
      </c>
      <c r="H715" s="173">
        <v>2.5000000000000001E-2</v>
      </c>
      <c r="I715" s="173">
        <f>E715*H715</f>
        <v>1.2515575000000001</v>
      </c>
      <c r="J715" s="173">
        <v>0</v>
      </c>
      <c r="K715" s="173">
        <f>E715*J715</f>
        <v>0</v>
      </c>
      <c r="Q715" s="166">
        <v>2</v>
      </c>
      <c r="AA715" s="143">
        <v>3</v>
      </c>
      <c r="AB715" s="143">
        <v>7</v>
      </c>
      <c r="AC715" s="143">
        <v>28375705</v>
      </c>
      <c r="BB715" s="143">
        <v>2</v>
      </c>
      <c r="BC715" s="143">
        <f>IF(BB715=1,G715,0)</f>
        <v>0</v>
      </c>
      <c r="BD715" s="143">
        <f>IF(BB715=2,G715,0)</f>
        <v>0</v>
      </c>
      <c r="BE715" s="143">
        <f>IF(BB715=3,G715,0)</f>
        <v>0</v>
      </c>
      <c r="BF715" s="143">
        <f>IF(BB715=4,G715,0)</f>
        <v>0</v>
      </c>
      <c r="BG715" s="143">
        <f>IF(BB715=5,G715,0)</f>
        <v>0</v>
      </c>
      <c r="CA715" s="143">
        <v>3</v>
      </c>
      <c r="CB715" s="143">
        <v>7</v>
      </c>
      <c r="CC715" s="166"/>
      <c r="CD715" s="166"/>
    </row>
    <row r="716" spans="1:82" ht="22.5" x14ac:dyDescent="0.2">
      <c r="A716" s="174"/>
      <c r="B716" s="175"/>
      <c r="C716" s="222" t="s">
        <v>949</v>
      </c>
      <c r="D716" s="223"/>
      <c r="E716" s="177">
        <v>16.959599999999998</v>
      </c>
      <c r="F716" s="178"/>
      <c r="G716" s="179"/>
      <c r="H716" s="180"/>
      <c r="I716" s="181"/>
      <c r="J716" s="180"/>
      <c r="K716" s="181"/>
      <c r="M716" s="176" t="s">
        <v>949</v>
      </c>
      <c r="O716" s="176"/>
      <c r="Q716" s="166"/>
    </row>
    <row r="717" spans="1:82" x14ac:dyDescent="0.2">
      <c r="A717" s="174"/>
      <c r="B717" s="175"/>
      <c r="C717" s="222" t="s">
        <v>950</v>
      </c>
      <c r="D717" s="223"/>
      <c r="E717" s="177">
        <v>14.817600000000001</v>
      </c>
      <c r="F717" s="178"/>
      <c r="G717" s="179"/>
      <c r="H717" s="180"/>
      <c r="I717" s="181"/>
      <c r="J717" s="180"/>
      <c r="K717" s="181"/>
      <c r="M717" s="176" t="s">
        <v>950</v>
      </c>
      <c r="O717" s="176"/>
      <c r="Q717" s="166"/>
    </row>
    <row r="718" spans="1:82" x14ac:dyDescent="0.2">
      <c r="A718" s="174"/>
      <c r="B718" s="175"/>
      <c r="C718" s="222" t="s">
        <v>951</v>
      </c>
      <c r="D718" s="223"/>
      <c r="E718" s="177">
        <v>18.2851</v>
      </c>
      <c r="F718" s="178"/>
      <c r="G718" s="179"/>
      <c r="H718" s="180"/>
      <c r="I718" s="181"/>
      <c r="J718" s="180"/>
      <c r="K718" s="181"/>
      <c r="M718" s="176" t="s">
        <v>951</v>
      </c>
      <c r="O718" s="176"/>
      <c r="Q718" s="166"/>
    </row>
    <row r="719" spans="1:82" x14ac:dyDescent="0.2">
      <c r="A719" s="167">
        <v>179</v>
      </c>
      <c r="B719" s="168" t="s">
        <v>952</v>
      </c>
      <c r="C719" s="169" t="s">
        <v>953</v>
      </c>
      <c r="D719" s="170" t="s">
        <v>88</v>
      </c>
      <c r="E719" s="171">
        <v>345.64499999999998</v>
      </c>
      <c r="F719" s="171">
        <v>0</v>
      </c>
      <c r="G719" s="172">
        <f>E719*F719</f>
        <v>0</v>
      </c>
      <c r="H719" s="173">
        <v>1.2999999999999999E-3</v>
      </c>
      <c r="I719" s="173">
        <f>E719*H719</f>
        <v>0.44933849999999997</v>
      </c>
      <c r="J719" s="173">
        <v>0</v>
      </c>
      <c r="K719" s="173">
        <f>E719*J719</f>
        <v>0</v>
      </c>
      <c r="Q719" s="166">
        <v>2</v>
      </c>
      <c r="AA719" s="143">
        <v>3</v>
      </c>
      <c r="AB719" s="143">
        <v>7</v>
      </c>
      <c r="AC719" s="143">
        <v>631509071</v>
      </c>
      <c r="BB719" s="143">
        <v>2</v>
      </c>
      <c r="BC719" s="143">
        <f>IF(BB719=1,G719,0)</f>
        <v>0</v>
      </c>
      <c r="BD719" s="143">
        <f>IF(BB719=2,G719,0)</f>
        <v>0</v>
      </c>
      <c r="BE719" s="143">
        <f>IF(BB719=3,G719,0)</f>
        <v>0</v>
      </c>
      <c r="BF719" s="143">
        <f>IF(BB719=4,G719,0)</f>
        <v>0</v>
      </c>
      <c r="BG719" s="143">
        <f>IF(BB719=5,G719,0)</f>
        <v>0</v>
      </c>
      <c r="CA719" s="143">
        <v>3</v>
      </c>
      <c r="CB719" s="143">
        <v>7</v>
      </c>
      <c r="CC719" s="166"/>
      <c r="CD719" s="166"/>
    </row>
    <row r="720" spans="1:82" x14ac:dyDescent="0.2">
      <c r="A720" s="174"/>
      <c r="B720" s="175"/>
      <c r="C720" s="222" t="s">
        <v>954</v>
      </c>
      <c r="D720" s="223"/>
      <c r="E720" s="177">
        <v>93.344999999999999</v>
      </c>
      <c r="F720" s="178"/>
      <c r="G720" s="179"/>
      <c r="H720" s="180"/>
      <c r="I720" s="181"/>
      <c r="J720" s="180"/>
      <c r="K720" s="181"/>
      <c r="M720" s="176" t="s">
        <v>954</v>
      </c>
      <c r="O720" s="176"/>
      <c r="Q720" s="166"/>
    </row>
    <row r="721" spans="1:82" x14ac:dyDescent="0.2">
      <c r="A721" s="174"/>
      <c r="B721" s="175"/>
      <c r="C721" s="222" t="s">
        <v>955</v>
      </c>
      <c r="D721" s="223"/>
      <c r="E721" s="177">
        <v>184.8</v>
      </c>
      <c r="F721" s="178"/>
      <c r="G721" s="179"/>
      <c r="H721" s="180"/>
      <c r="I721" s="181"/>
      <c r="J721" s="180"/>
      <c r="K721" s="181"/>
      <c r="M721" s="176" t="s">
        <v>955</v>
      </c>
      <c r="O721" s="176"/>
      <c r="Q721" s="166"/>
    </row>
    <row r="722" spans="1:82" x14ac:dyDescent="0.2">
      <c r="A722" s="174"/>
      <c r="B722" s="175"/>
      <c r="C722" s="222" t="s">
        <v>364</v>
      </c>
      <c r="D722" s="223"/>
      <c r="E722" s="177">
        <v>67.5</v>
      </c>
      <c r="F722" s="178"/>
      <c r="G722" s="179"/>
      <c r="H722" s="180"/>
      <c r="I722" s="181"/>
      <c r="J722" s="180"/>
      <c r="K722" s="181"/>
      <c r="M722" s="176" t="s">
        <v>364</v>
      </c>
      <c r="O722" s="176"/>
      <c r="Q722" s="166"/>
    </row>
    <row r="723" spans="1:82" x14ac:dyDescent="0.2">
      <c r="A723" s="167">
        <v>180</v>
      </c>
      <c r="B723" s="168" t="s">
        <v>956</v>
      </c>
      <c r="C723" s="169" t="s">
        <v>957</v>
      </c>
      <c r="D723" s="170" t="s">
        <v>92</v>
      </c>
      <c r="E723" s="171">
        <v>14.595800000000001</v>
      </c>
      <c r="F723" s="171">
        <v>0</v>
      </c>
      <c r="G723" s="172">
        <f>E723*F723</f>
        <v>0</v>
      </c>
      <c r="H723" s="173">
        <v>2.5000000000000001E-2</v>
      </c>
      <c r="I723" s="173">
        <f>E723*H723</f>
        <v>0.36489500000000002</v>
      </c>
      <c r="J723" s="173">
        <v>0</v>
      </c>
      <c r="K723" s="173">
        <f>E723*J723</f>
        <v>0</v>
      </c>
      <c r="Q723" s="166">
        <v>2</v>
      </c>
      <c r="AA723" s="143">
        <v>3</v>
      </c>
      <c r="AB723" s="143">
        <v>7</v>
      </c>
      <c r="AC723" s="143">
        <v>28375972</v>
      </c>
      <c r="BB723" s="143">
        <v>2</v>
      </c>
      <c r="BC723" s="143">
        <f>IF(BB723=1,G723,0)</f>
        <v>0</v>
      </c>
      <c r="BD723" s="143">
        <f>IF(BB723=2,G723,0)</f>
        <v>0</v>
      </c>
      <c r="BE723" s="143">
        <f>IF(BB723=3,G723,0)</f>
        <v>0</v>
      </c>
      <c r="BF723" s="143">
        <f>IF(BB723=4,G723,0)</f>
        <v>0</v>
      </c>
      <c r="BG723" s="143">
        <f>IF(BB723=5,G723,0)</f>
        <v>0</v>
      </c>
      <c r="CA723" s="143">
        <v>3</v>
      </c>
      <c r="CB723" s="143">
        <v>7</v>
      </c>
      <c r="CC723" s="166"/>
      <c r="CD723" s="166"/>
    </row>
    <row r="724" spans="1:82" x14ac:dyDescent="0.2">
      <c r="A724" s="174"/>
      <c r="B724" s="175"/>
      <c r="C724" s="222" t="s">
        <v>958</v>
      </c>
      <c r="D724" s="223"/>
      <c r="E724" s="177">
        <v>0.88200000000000001</v>
      </c>
      <c r="F724" s="178"/>
      <c r="G724" s="179"/>
      <c r="H724" s="180"/>
      <c r="I724" s="181"/>
      <c r="J724" s="180"/>
      <c r="K724" s="181"/>
      <c r="M724" s="176" t="s">
        <v>958</v>
      </c>
      <c r="O724" s="176"/>
      <c r="Q724" s="166"/>
    </row>
    <row r="725" spans="1:82" x14ac:dyDescent="0.2">
      <c r="A725" s="174"/>
      <c r="B725" s="175"/>
      <c r="C725" s="222" t="s">
        <v>959</v>
      </c>
      <c r="D725" s="223"/>
      <c r="E725" s="177">
        <v>13.713800000000001</v>
      </c>
      <c r="F725" s="178"/>
      <c r="G725" s="179"/>
      <c r="H725" s="180"/>
      <c r="I725" s="181"/>
      <c r="J725" s="180"/>
      <c r="K725" s="181"/>
      <c r="M725" s="176" t="s">
        <v>959</v>
      </c>
      <c r="O725" s="176"/>
      <c r="Q725" s="166"/>
    </row>
    <row r="726" spans="1:82" x14ac:dyDescent="0.2">
      <c r="A726" s="167">
        <v>181</v>
      </c>
      <c r="B726" s="168" t="s">
        <v>960</v>
      </c>
      <c r="C726" s="169" t="s">
        <v>961</v>
      </c>
      <c r="D726" s="170" t="s">
        <v>88</v>
      </c>
      <c r="E726" s="171">
        <v>17.64</v>
      </c>
      <c r="F726" s="171">
        <v>0</v>
      </c>
      <c r="G726" s="172">
        <f>E726*F726</f>
        <v>0</v>
      </c>
      <c r="H726" s="173">
        <v>2.8E-3</v>
      </c>
      <c r="I726" s="173">
        <f>E726*H726</f>
        <v>4.9391999999999998E-2</v>
      </c>
      <c r="J726" s="173">
        <v>0</v>
      </c>
      <c r="K726" s="173">
        <f>E726*J726</f>
        <v>0</v>
      </c>
      <c r="Q726" s="166">
        <v>2</v>
      </c>
      <c r="AA726" s="143">
        <v>3</v>
      </c>
      <c r="AB726" s="143">
        <v>7</v>
      </c>
      <c r="AC726" s="143">
        <v>28376840</v>
      </c>
      <c r="BB726" s="143">
        <v>2</v>
      </c>
      <c r="BC726" s="143">
        <f>IF(BB726=1,G726,0)</f>
        <v>0</v>
      </c>
      <c r="BD726" s="143">
        <f>IF(BB726=2,G726,0)</f>
        <v>0</v>
      </c>
      <c r="BE726" s="143">
        <f>IF(BB726=3,G726,0)</f>
        <v>0</v>
      </c>
      <c r="BF726" s="143">
        <f>IF(BB726=4,G726,0)</f>
        <v>0</v>
      </c>
      <c r="BG726" s="143">
        <f>IF(BB726=5,G726,0)</f>
        <v>0</v>
      </c>
      <c r="CA726" s="143">
        <v>3</v>
      </c>
      <c r="CB726" s="143">
        <v>7</v>
      </c>
      <c r="CC726" s="166"/>
      <c r="CD726" s="166"/>
    </row>
    <row r="727" spans="1:82" x14ac:dyDescent="0.2">
      <c r="A727" s="174"/>
      <c r="B727" s="175"/>
      <c r="C727" s="222" t="s">
        <v>962</v>
      </c>
      <c r="D727" s="223"/>
      <c r="E727" s="177">
        <v>17.64</v>
      </c>
      <c r="F727" s="178"/>
      <c r="G727" s="179"/>
      <c r="H727" s="180"/>
      <c r="I727" s="181"/>
      <c r="J727" s="180"/>
      <c r="K727" s="181"/>
      <c r="M727" s="176" t="s">
        <v>962</v>
      </c>
      <c r="O727" s="176"/>
      <c r="Q727" s="166"/>
    </row>
    <row r="728" spans="1:82" x14ac:dyDescent="0.2">
      <c r="A728" s="167">
        <v>182</v>
      </c>
      <c r="B728" s="168" t="s">
        <v>963</v>
      </c>
      <c r="C728" s="169" t="s">
        <v>964</v>
      </c>
      <c r="D728" s="170" t="s">
        <v>61</v>
      </c>
      <c r="E728" s="171"/>
      <c r="F728" s="171">
        <v>0</v>
      </c>
      <c r="G728" s="172">
        <f>E728*F728</f>
        <v>0</v>
      </c>
      <c r="H728" s="173">
        <v>0</v>
      </c>
      <c r="I728" s="173">
        <f>E728*H728</f>
        <v>0</v>
      </c>
      <c r="J728" s="173">
        <v>0</v>
      </c>
      <c r="K728" s="173">
        <f>E728*J728</f>
        <v>0</v>
      </c>
      <c r="Q728" s="166">
        <v>2</v>
      </c>
      <c r="AA728" s="143">
        <v>7</v>
      </c>
      <c r="AB728" s="143">
        <v>1002</v>
      </c>
      <c r="AC728" s="143">
        <v>5</v>
      </c>
      <c r="BB728" s="143">
        <v>2</v>
      </c>
      <c r="BC728" s="143">
        <f>IF(BB728=1,G728,0)</f>
        <v>0</v>
      </c>
      <c r="BD728" s="143">
        <f>IF(BB728=2,G728,0)</f>
        <v>0</v>
      </c>
      <c r="BE728" s="143">
        <f>IF(BB728=3,G728,0)</f>
        <v>0</v>
      </c>
      <c r="BF728" s="143">
        <f>IF(BB728=4,G728,0)</f>
        <v>0</v>
      </c>
      <c r="BG728" s="143">
        <f>IF(BB728=5,G728,0)</f>
        <v>0</v>
      </c>
      <c r="CA728" s="143">
        <v>7</v>
      </c>
      <c r="CB728" s="143">
        <v>1002</v>
      </c>
      <c r="CC728" s="166"/>
      <c r="CD728" s="166"/>
    </row>
    <row r="729" spans="1:82" x14ac:dyDescent="0.2">
      <c r="A729" s="182"/>
      <c r="B729" s="183" t="s">
        <v>79</v>
      </c>
      <c r="C729" s="184" t="str">
        <f>CONCATENATE(B694," ",C694)</f>
        <v>713 Izolace tepelné</v>
      </c>
      <c r="D729" s="185"/>
      <c r="E729" s="186"/>
      <c r="F729" s="187"/>
      <c r="G729" s="188">
        <f>SUM(G694:G728)</f>
        <v>0</v>
      </c>
      <c r="H729" s="189"/>
      <c r="I729" s="190">
        <f>SUM(I694:I728)</f>
        <v>2.1756124500000005</v>
      </c>
      <c r="J729" s="189"/>
      <c r="K729" s="190">
        <f>SUM(K694:K728)</f>
        <v>-0.41520000000000001</v>
      </c>
      <c r="Q729" s="166">
        <v>4</v>
      </c>
      <c r="BC729" s="191">
        <f>SUM(BC694:BC728)</f>
        <v>0</v>
      </c>
      <c r="BD729" s="191">
        <f>SUM(BD694:BD728)</f>
        <v>0</v>
      </c>
      <c r="BE729" s="191">
        <f>SUM(BE694:BE728)</f>
        <v>0</v>
      </c>
      <c r="BF729" s="191">
        <f>SUM(BF694:BF728)</f>
        <v>0</v>
      </c>
      <c r="BG729" s="191">
        <f>SUM(BG694:BG728)</f>
        <v>0</v>
      </c>
    </row>
    <row r="730" spans="1:82" x14ac:dyDescent="0.2">
      <c r="A730" s="158" t="s">
        <v>76</v>
      </c>
      <c r="B730" s="159" t="s">
        <v>965</v>
      </c>
      <c r="C730" s="160" t="s">
        <v>966</v>
      </c>
      <c r="D730" s="161"/>
      <c r="E730" s="162"/>
      <c r="F730" s="162"/>
      <c r="G730" s="163"/>
      <c r="H730" s="164"/>
      <c r="I730" s="165"/>
      <c r="J730" s="164"/>
      <c r="K730" s="165"/>
      <c r="Q730" s="166">
        <v>1</v>
      </c>
    </row>
    <row r="731" spans="1:82" x14ac:dyDescent="0.2">
      <c r="A731" s="167">
        <v>183</v>
      </c>
      <c r="B731" s="168" t="s">
        <v>967</v>
      </c>
      <c r="C731" s="169" t="s">
        <v>968</v>
      </c>
      <c r="D731" s="170" t="s">
        <v>969</v>
      </c>
      <c r="E731" s="171">
        <v>1</v>
      </c>
      <c r="F731" s="171">
        <v>0</v>
      </c>
      <c r="G731" s="172">
        <f>E731*F731</f>
        <v>0</v>
      </c>
      <c r="H731" s="173">
        <v>0</v>
      </c>
      <c r="I731" s="173">
        <f>E731*H731</f>
        <v>0</v>
      </c>
      <c r="J731" s="173">
        <v>0</v>
      </c>
      <c r="K731" s="173">
        <f>E731*J731</f>
        <v>0</v>
      </c>
      <c r="Q731" s="166">
        <v>2</v>
      </c>
      <c r="AA731" s="143">
        <v>12</v>
      </c>
      <c r="AB731" s="143">
        <v>0</v>
      </c>
      <c r="AC731" s="143">
        <v>146</v>
      </c>
      <c r="BB731" s="143">
        <v>2</v>
      </c>
      <c r="BC731" s="143">
        <f>IF(BB731=1,G731,0)</f>
        <v>0</v>
      </c>
      <c r="BD731" s="143">
        <f>IF(BB731=2,G731,0)</f>
        <v>0</v>
      </c>
      <c r="BE731" s="143">
        <f>IF(BB731=3,G731,0)</f>
        <v>0</v>
      </c>
      <c r="BF731" s="143">
        <f>IF(BB731=4,G731,0)</f>
        <v>0</v>
      </c>
      <c r="BG731" s="143">
        <f>IF(BB731=5,G731,0)</f>
        <v>0</v>
      </c>
      <c r="CA731" s="143">
        <v>12</v>
      </c>
      <c r="CB731" s="143">
        <v>0</v>
      </c>
      <c r="CC731" s="166"/>
      <c r="CD731" s="166"/>
    </row>
    <row r="732" spans="1:82" x14ac:dyDescent="0.2">
      <c r="A732" s="167">
        <v>184</v>
      </c>
      <c r="B732" s="168" t="s">
        <v>970</v>
      </c>
      <c r="C732" s="169" t="s">
        <v>971</v>
      </c>
      <c r="D732" s="170" t="s">
        <v>969</v>
      </c>
      <c r="E732" s="171">
        <v>1</v>
      </c>
      <c r="F732" s="171">
        <v>0</v>
      </c>
      <c r="G732" s="172">
        <f>E732*F732</f>
        <v>0</v>
      </c>
      <c r="H732" s="173">
        <v>0</v>
      </c>
      <c r="I732" s="173">
        <f>E732*H732</f>
        <v>0</v>
      </c>
      <c r="J732" s="173">
        <v>0</v>
      </c>
      <c r="K732" s="173">
        <f>E732*J732</f>
        <v>0</v>
      </c>
      <c r="Q732" s="166">
        <v>2</v>
      </c>
      <c r="AA732" s="143">
        <v>12</v>
      </c>
      <c r="AB732" s="143">
        <v>0</v>
      </c>
      <c r="AC732" s="143">
        <v>407</v>
      </c>
      <c r="BB732" s="143">
        <v>2</v>
      </c>
      <c r="BC732" s="143">
        <f>IF(BB732=1,G732,0)</f>
        <v>0</v>
      </c>
      <c r="BD732" s="143">
        <f>IF(BB732=2,G732,0)</f>
        <v>0</v>
      </c>
      <c r="BE732" s="143">
        <f>IF(BB732=3,G732,0)</f>
        <v>0</v>
      </c>
      <c r="BF732" s="143">
        <f>IF(BB732=4,G732,0)</f>
        <v>0</v>
      </c>
      <c r="BG732" s="143">
        <f>IF(BB732=5,G732,0)</f>
        <v>0</v>
      </c>
      <c r="CA732" s="143">
        <v>12</v>
      </c>
      <c r="CB732" s="143">
        <v>0</v>
      </c>
      <c r="CC732" s="166"/>
      <c r="CD732" s="166"/>
    </row>
    <row r="733" spans="1:82" x14ac:dyDescent="0.2">
      <c r="A733" s="182"/>
      <c r="B733" s="183" t="s">
        <v>79</v>
      </c>
      <c r="C733" s="184" t="str">
        <f>CONCATENATE(B730," ",C730)</f>
        <v>720 Zdravotechnická instalace</v>
      </c>
      <c r="D733" s="185"/>
      <c r="E733" s="186"/>
      <c r="F733" s="187"/>
      <c r="G733" s="188">
        <f>SUM(G730:G732)</f>
        <v>0</v>
      </c>
      <c r="H733" s="189"/>
      <c r="I733" s="190">
        <f>SUM(I730:I732)</f>
        <v>0</v>
      </c>
      <c r="J733" s="189"/>
      <c r="K733" s="190">
        <f>SUM(K730:K732)</f>
        <v>0</v>
      </c>
      <c r="Q733" s="166">
        <v>4</v>
      </c>
      <c r="BC733" s="191">
        <f>SUM(BC730:BC732)</f>
        <v>0</v>
      </c>
      <c r="BD733" s="191">
        <f>SUM(BD730:BD732)</f>
        <v>0</v>
      </c>
      <c r="BE733" s="191">
        <f>SUM(BE730:BE732)</f>
        <v>0</v>
      </c>
      <c r="BF733" s="191">
        <f>SUM(BF730:BF732)</f>
        <v>0</v>
      </c>
      <c r="BG733" s="191">
        <f>SUM(BG730:BG732)</f>
        <v>0</v>
      </c>
    </row>
    <row r="734" spans="1:82" x14ac:dyDescent="0.2">
      <c r="A734" s="158" t="s">
        <v>76</v>
      </c>
      <c r="B734" s="159" t="s">
        <v>972</v>
      </c>
      <c r="C734" s="160" t="s">
        <v>973</v>
      </c>
      <c r="D734" s="161"/>
      <c r="E734" s="162"/>
      <c r="F734" s="162"/>
      <c r="G734" s="163"/>
      <c r="H734" s="164"/>
      <c r="I734" s="165"/>
      <c r="J734" s="164"/>
      <c r="K734" s="165"/>
      <c r="Q734" s="166">
        <v>1</v>
      </c>
    </row>
    <row r="735" spans="1:82" x14ac:dyDescent="0.2">
      <c r="A735" s="167">
        <v>185</v>
      </c>
      <c r="B735" s="168" t="s">
        <v>974</v>
      </c>
      <c r="C735" s="169" t="s">
        <v>975</v>
      </c>
      <c r="D735" s="170" t="s">
        <v>969</v>
      </c>
      <c r="E735" s="171">
        <v>1</v>
      </c>
      <c r="F735" s="171">
        <v>0</v>
      </c>
      <c r="G735" s="172">
        <f>E735*F735</f>
        <v>0</v>
      </c>
      <c r="H735" s="173">
        <v>0</v>
      </c>
      <c r="I735" s="173">
        <f>E735*H735</f>
        <v>0</v>
      </c>
      <c r="J735" s="173">
        <v>0</v>
      </c>
      <c r="K735" s="173">
        <f>E735*J735</f>
        <v>0</v>
      </c>
      <c r="Q735" s="166">
        <v>2</v>
      </c>
      <c r="AA735" s="143">
        <v>12</v>
      </c>
      <c r="AB735" s="143">
        <v>0</v>
      </c>
      <c r="AC735" s="143">
        <v>147</v>
      </c>
      <c r="BB735" s="143">
        <v>2</v>
      </c>
      <c r="BC735" s="143">
        <f>IF(BB735=1,G735,0)</f>
        <v>0</v>
      </c>
      <c r="BD735" s="143">
        <f>IF(BB735=2,G735,0)</f>
        <v>0</v>
      </c>
      <c r="BE735" s="143">
        <f>IF(BB735=3,G735,0)</f>
        <v>0</v>
      </c>
      <c r="BF735" s="143">
        <f>IF(BB735=4,G735,0)</f>
        <v>0</v>
      </c>
      <c r="BG735" s="143">
        <f>IF(BB735=5,G735,0)</f>
        <v>0</v>
      </c>
      <c r="CA735" s="143">
        <v>12</v>
      </c>
      <c r="CB735" s="143">
        <v>0</v>
      </c>
      <c r="CC735" s="166"/>
      <c r="CD735" s="166"/>
    </row>
    <row r="736" spans="1:82" x14ac:dyDescent="0.2">
      <c r="A736" s="182"/>
      <c r="B736" s="183" t="s">
        <v>79</v>
      </c>
      <c r="C736" s="184" t="str">
        <f>CONCATENATE(B734," ",C734)</f>
        <v>723 Vnitřní plynovod</v>
      </c>
      <c r="D736" s="185"/>
      <c r="E736" s="186"/>
      <c r="F736" s="187"/>
      <c r="G736" s="188">
        <f>SUM(G734:G735)</f>
        <v>0</v>
      </c>
      <c r="H736" s="189"/>
      <c r="I736" s="190">
        <f>SUM(I734:I735)</f>
        <v>0</v>
      </c>
      <c r="J736" s="189"/>
      <c r="K736" s="190">
        <f>SUM(K734:K735)</f>
        <v>0</v>
      </c>
      <c r="Q736" s="166">
        <v>4</v>
      </c>
      <c r="BC736" s="191">
        <f>SUM(BC734:BC735)</f>
        <v>0</v>
      </c>
      <c r="BD736" s="191">
        <f>SUM(BD734:BD735)</f>
        <v>0</v>
      </c>
      <c r="BE736" s="191">
        <f>SUM(BE734:BE735)</f>
        <v>0</v>
      </c>
      <c r="BF736" s="191">
        <f>SUM(BF734:BF735)</f>
        <v>0</v>
      </c>
      <c r="BG736" s="191">
        <f>SUM(BG734:BG735)</f>
        <v>0</v>
      </c>
    </row>
    <row r="737" spans="1:82" x14ac:dyDescent="0.2">
      <c r="A737" s="158" t="s">
        <v>76</v>
      </c>
      <c r="B737" s="159" t="s">
        <v>976</v>
      </c>
      <c r="C737" s="160" t="s">
        <v>977</v>
      </c>
      <c r="D737" s="161"/>
      <c r="E737" s="162"/>
      <c r="F737" s="162"/>
      <c r="G737" s="163"/>
      <c r="H737" s="164"/>
      <c r="I737" s="165"/>
      <c r="J737" s="164"/>
      <c r="K737" s="165"/>
      <c r="Q737" s="166">
        <v>1</v>
      </c>
    </row>
    <row r="738" spans="1:82" x14ac:dyDescent="0.2">
      <c r="A738" s="167">
        <v>186</v>
      </c>
      <c r="B738" s="168" t="s">
        <v>978</v>
      </c>
      <c r="C738" s="169" t="s">
        <v>979</v>
      </c>
      <c r="D738" s="170" t="s">
        <v>969</v>
      </c>
      <c r="E738" s="171">
        <v>1</v>
      </c>
      <c r="F738" s="171">
        <v>0</v>
      </c>
      <c r="G738" s="172">
        <f>E738*F738</f>
        <v>0</v>
      </c>
      <c r="H738" s="173">
        <v>0</v>
      </c>
      <c r="I738" s="173">
        <f>E738*H738</f>
        <v>0</v>
      </c>
      <c r="J738" s="173">
        <v>0</v>
      </c>
      <c r="K738" s="173">
        <f>E738*J738</f>
        <v>0</v>
      </c>
      <c r="Q738" s="166">
        <v>2</v>
      </c>
      <c r="AA738" s="143">
        <v>12</v>
      </c>
      <c r="AB738" s="143">
        <v>0</v>
      </c>
      <c r="AC738" s="143">
        <v>150</v>
      </c>
      <c r="BB738" s="143">
        <v>2</v>
      </c>
      <c r="BC738" s="143">
        <f>IF(BB738=1,G738,0)</f>
        <v>0</v>
      </c>
      <c r="BD738" s="143">
        <f>IF(BB738=2,G738,0)</f>
        <v>0</v>
      </c>
      <c r="BE738" s="143">
        <f>IF(BB738=3,G738,0)</f>
        <v>0</v>
      </c>
      <c r="BF738" s="143">
        <f>IF(BB738=4,G738,0)</f>
        <v>0</v>
      </c>
      <c r="BG738" s="143">
        <f>IF(BB738=5,G738,0)</f>
        <v>0</v>
      </c>
      <c r="CA738" s="143">
        <v>12</v>
      </c>
      <c r="CB738" s="143">
        <v>0</v>
      </c>
      <c r="CC738" s="166"/>
      <c r="CD738" s="166"/>
    </row>
    <row r="739" spans="1:82" x14ac:dyDescent="0.2">
      <c r="A739" s="182"/>
      <c r="B739" s="183" t="s">
        <v>79</v>
      </c>
      <c r="C739" s="184" t="str">
        <f>CONCATENATE(B737," ",C737)</f>
        <v>730 Ústřední vytápění</v>
      </c>
      <c r="D739" s="185"/>
      <c r="E739" s="186"/>
      <c r="F739" s="187"/>
      <c r="G739" s="188">
        <f>SUM(G737:G738)</f>
        <v>0</v>
      </c>
      <c r="H739" s="189"/>
      <c r="I739" s="190">
        <f>SUM(I737:I738)</f>
        <v>0</v>
      </c>
      <c r="J739" s="189"/>
      <c r="K739" s="190">
        <f>SUM(K737:K738)</f>
        <v>0</v>
      </c>
      <c r="Q739" s="166">
        <v>4</v>
      </c>
      <c r="BC739" s="191">
        <f>SUM(BC737:BC738)</f>
        <v>0</v>
      </c>
      <c r="BD739" s="191">
        <f>SUM(BD737:BD738)</f>
        <v>0</v>
      </c>
      <c r="BE739" s="191">
        <f>SUM(BE737:BE738)</f>
        <v>0</v>
      </c>
      <c r="BF739" s="191">
        <f>SUM(BF737:BF738)</f>
        <v>0</v>
      </c>
      <c r="BG739" s="191">
        <f>SUM(BG737:BG738)</f>
        <v>0</v>
      </c>
    </row>
    <row r="740" spans="1:82" x14ac:dyDescent="0.2">
      <c r="A740" s="158" t="s">
        <v>76</v>
      </c>
      <c r="B740" s="159" t="s">
        <v>980</v>
      </c>
      <c r="C740" s="160" t="s">
        <v>981</v>
      </c>
      <c r="D740" s="161"/>
      <c r="E740" s="162"/>
      <c r="F740" s="162"/>
      <c r="G740" s="163"/>
      <c r="H740" s="164"/>
      <c r="I740" s="165"/>
      <c r="J740" s="164"/>
      <c r="K740" s="165"/>
      <c r="Q740" s="166">
        <v>1</v>
      </c>
    </row>
    <row r="741" spans="1:82" x14ac:dyDescent="0.2">
      <c r="A741" s="167">
        <v>187</v>
      </c>
      <c r="B741" s="168" t="s">
        <v>982</v>
      </c>
      <c r="C741" s="169" t="s">
        <v>983</v>
      </c>
      <c r="D741" s="170" t="s">
        <v>88</v>
      </c>
      <c r="E741" s="171">
        <v>75.254999999999995</v>
      </c>
      <c r="F741" s="171">
        <v>0</v>
      </c>
      <c r="G741" s="172">
        <f>E741*F741</f>
        <v>0</v>
      </c>
      <c r="H741" s="173">
        <v>0</v>
      </c>
      <c r="I741" s="173">
        <f>E741*H741</f>
        <v>0</v>
      </c>
      <c r="J741" s="173">
        <v>-1.4999999999999999E-2</v>
      </c>
      <c r="K741" s="173">
        <f>E741*J741</f>
        <v>-1.128825</v>
      </c>
      <c r="Q741" s="166">
        <v>2</v>
      </c>
      <c r="AA741" s="143">
        <v>1</v>
      </c>
      <c r="AB741" s="143">
        <v>7</v>
      </c>
      <c r="AC741" s="143">
        <v>7</v>
      </c>
      <c r="BB741" s="143">
        <v>2</v>
      </c>
      <c r="BC741" s="143">
        <f>IF(BB741=1,G741,0)</f>
        <v>0</v>
      </c>
      <c r="BD741" s="143">
        <f>IF(BB741=2,G741,0)</f>
        <v>0</v>
      </c>
      <c r="BE741" s="143">
        <f>IF(BB741=3,G741,0)</f>
        <v>0</v>
      </c>
      <c r="BF741" s="143">
        <f>IF(BB741=4,G741,0)</f>
        <v>0</v>
      </c>
      <c r="BG741" s="143">
        <f>IF(BB741=5,G741,0)</f>
        <v>0</v>
      </c>
      <c r="CA741" s="143">
        <v>1</v>
      </c>
      <c r="CB741" s="143">
        <v>7</v>
      </c>
      <c r="CC741" s="166"/>
      <c r="CD741" s="166"/>
    </row>
    <row r="742" spans="1:82" x14ac:dyDescent="0.2">
      <c r="A742" s="174"/>
      <c r="B742" s="175"/>
      <c r="C742" s="222" t="s">
        <v>984</v>
      </c>
      <c r="D742" s="223"/>
      <c r="E742" s="177">
        <v>75.254999999999995</v>
      </c>
      <c r="F742" s="178"/>
      <c r="G742" s="179"/>
      <c r="H742" s="180"/>
      <c r="I742" s="181"/>
      <c r="J742" s="180"/>
      <c r="K742" s="181"/>
      <c r="M742" s="176" t="s">
        <v>984</v>
      </c>
      <c r="O742" s="176"/>
      <c r="Q742" s="166"/>
    </row>
    <row r="743" spans="1:82" x14ac:dyDescent="0.2">
      <c r="A743" s="167">
        <v>188</v>
      </c>
      <c r="B743" s="168" t="s">
        <v>985</v>
      </c>
      <c r="C743" s="169" t="s">
        <v>986</v>
      </c>
      <c r="D743" s="170" t="s">
        <v>88</v>
      </c>
      <c r="E743" s="171">
        <v>12.9375</v>
      </c>
      <c r="F743" s="171">
        <v>0</v>
      </c>
      <c r="G743" s="172">
        <f>E743*F743</f>
        <v>0</v>
      </c>
      <c r="H743" s="173">
        <v>1.6000000000000001E-4</v>
      </c>
      <c r="I743" s="173">
        <f>E743*H743</f>
        <v>2.0700000000000002E-3</v>
      </c>
      <c r="J743" s="173">
        <v>-2.2799999999999999E-3</v>
      </c>
      <c r="K743" s="173">
        <f>E743*J743</f>
        <v>-2.9497499999999999E-2</v>
      </c>
      <c r="Q743" s="166">
        <v>2</v>
      </c>
      <c r="AA743" s="143">
        <v>1</v>
      </c>
      <c r="AB743" s="143">
        <v>7</v>
      </c>
      <c r="AC743" s="143">
        <v>7</v>
      </c>
      <c r="BB743" s="143">
        <v>2</v>
      </c>
      <c r="BC743" s="143">
        <f>IF(BB743=1,G743,0)</f>
        <v>0</v>
      </c>
      <c r="BD743" s="143">
        <f>IF(BB743=2,G743,0)</f>
        <v>0</v>
      </c>
      <c r="BE743" s="143">
        <f>IF(BB743=3,G743,0)</f>
        <v>0</v>
      </c>
      <c r="BF743" s="143">
        <f>IF(BB743=4,G743,0)</f>
        <v>0</v>
      </c>
      <c r="BG743" s="143">
        <f>IF(BB743=5,G743,0)</f>
        <v>0</v>
      </c>
      <c r="CA743" s="143">
        <v>1</v>
      </c>
      <c r="CB743" s="143">
        <v>7</v>
      </c>
      <c r="CC743" s="166"/>
      <c r="CD743" s="166"/>
    </row>
    <row r="744" spans="1:82" x14ac:dyDescent="0.2">
      <c r="A744" s="174"/>
      <c r="B744" s="175"/>
      <c r="C744" s="222" t="s">
        <v>987</v>
      </c>
      <c r="D744" s="223"/>
      <c r="E744" s="177">
        <v>5</v>
      </c>
      <c r="F744" s="178"/>
      <c r="G744" s="179"/>
      <c r="H744" s="180"/>
      <c r="I744" s="181"/>
      <c r="J744" s="180"/>
      <c r="K744" s="181"/>
      <c r="M744" s="176" t="s">
        <v>987</v>
      </c>
      <c r="O744" s="176"/>
      <c r="Q744" s="166"/>
    </row>
    <row r="745" spans="1:82" x14ac:dyDescent="0.2">
      <c r="A745" s="174"/>
      <c r="B745" s="175"/>
      <c r="C745" s="222" t="s">
        <v>988</v>
      </c>
      <c r="D745" s="223"/>
      <c r="E745" s="177">
        <v>7.9375</v>
      </c>
      <c r="F745" s="178"/>
      <c r="G745" s="179"/>
      <c r="H745" s="180"/>
      <c r="I745" s="181"/>
      <c r="J745" s="180"/>
      <c r="K745" s="181"/>
      <c r="M745" s="176" t="s">
        <v>988</v>
      </c>
      <c r="O745" s="176"/>
      <c r="Q745" s="166"/>
    </row>
    <row r="746" spans="1:82" x14ac:dyDescent="0.2">
      <c r="A746" s="167">
        <v>189</v>
      </c>
      <c r="B746" s="168" t="s">
        <v>989</v>
      </c>
      <c r="C746" s="169" t="s">
        <v>990</v>
      </c>
      <c r="D746" s="170" t="s">
        <v>88</v>
      </c>
      <c r="E746" s="171">
        <v>265.60000000000002</v>
      </c>
      <c r="F746" s="171">
        <v>0</v>
      </c>
      <c r="G746" s="172">
        <f>E746*F746</f>
        <v>0</v>
      </c>
      <c r="H746" s="173">
        <v>0</v>
      </c>
      <c r="I746" s="173">
        <f>E746*H746</f>
        <v>0</v>
      </c>
      <c r="J746" s="173">
        <v>-1.7999999999999999E-2</v>
      </c>
      <c r="K746" s="173">
        <f>E746*J746</f>
        <v>-4.7808000000000002</v>
      </c>
      <c r="Q746" s="166">
        <v>2</v>
      </c>
      <c r="AA746" s="143">
        <v>1</v>
      </c>
      <c r="AB746" s="143">
        <v>7</v>
      </c>
      <c r="AC746" s="143">
        <v>7</v>
      </c>
      <c r="BB746" s="143">
        <v>2</v>
      </c>
      <c r="BC746" s="143">
        <f>IF(BB746=1,G746,0)</f>
        <v>0</v>
      </c>
      <c r="BD746" s="143">
        <f>IF(BB746=2,G746,0)</f>
        <v>0</v>
      </c>
      <c r="BE746" s="143">
        <f>IF(BB746=3,G746,0)</f>
        <v>0</v>
      </c>
      <c r="BF746" s="143">
        <f>IF(BB746=4,G746,0)</f>
        <v>0</v>
      </c>
      <c r="BG746" s="143">
        <f>IF(BB746=5,G746,0)</f>
        <v>0</v>
      </c>
      <c r="CA746" s="143">
        <v>1</v>
      </c>
      <c r="CB746" s="143">
        <v>7</v>
      </c>
      <c r="CC746" s="166"/>
      <c r="CD746" s="166"/>
    </row>
    <row r="747" spans="1:82" x14ac:dyDescent="0.2">
      <c r="A747" s="174"/>
      <c r="B747" s="175"/>
      <c r="C747" s="222" t="s">
        <v>843</v>
      </c>
      <c r="D747" s="223"/>
      <c r="E747" s="177">
        <v>91.6</v>
      </c>
      <c r="F747" s="178"/>
      <c r="G747" s="179"/>
      <c r="H747" s="180"/>
      <c r="I747" s="181"/>
      <c r="J747" s="180"/>
      <c r="K747" s="181"/>
      <c r="M747" s="176" t="s">
        <v>843</v>
      </c>
      <c r="O747" s="176"/>
      <c r="Q747" s="166"/>
    </row>
    <row r="748" spans="1:82" x14ac:dyDescent="0.2">
      <c r="A748" s="174"/>
      <c r="B748" s="175"/>
      <c r="C748" s="222" t="s">
        <v>844</v>
      </c>
      <c r="D748" s="223"/>
      <c r="E748" s="177">
        <v>88.2</v>
      </c>
      <c r="F748" s="178"/>
      <c r="G748" s="179"/>
      <c r="H748" s="180"/>
      <c r="I748" s="181"/>
      <c r="J748" s="180"/>
      <c r="K748" s="181"/>
      <c r="M748" s="176" t="s">
        <v>844</v>
      </c>
      <c r="O748" s="176"/>
      <c r="Q748" s="166"/>
    </row>
    <row r="749" spans="1:82" x14ac:dyDescent="0.2">
      <c r="A749" s="174"/>
      <c r="B749" s="175"/>
      <c r="C749" s="222" t="s">
        <v>991</v>
      </c>
      <c r="D749" s="223"/>
      <c r="E749" s="177">
        <v>85.8</v>
      </c>
      <c r="F749" s="178"/>
      <c r="G749" s="179"/>
      <c r="H749" s="180"/>
      <c r="I749" s="181"/>
      <c r="J749" s="180"/>
      <c r="K749" s="181"/>
      <c r="M749" s="176" t="s">
        <v>991</v>
      </c>
      <c r="O749" s="176"/>
      <c r="Q749" s="166"/>
    </row>
    <row r="750" spans="1:82" x14ac:dyDescent="0.2">
      <c r="A750" s="167">
        <v>190</v>
      </c>
      <c r="B750" s="168" t="s">
        <v>992</v>
      </c>
      <c r="C750" s="169" t="s">
        <v>993</v>
      </c>
      <c r="D750" s="170" t="s">
        <v>88</v>
      </c>
      <c r="E750" s="171">
        <v>75.691100000000006</v>
      </c>
      <c r="F750" s="171">
        <v>0</v>
      </c>
      <c r="G750" s="172">
        <f>E750*F750</f>
        <v>0</v>
      </c>
      <c r="H750" s="173">
        <v>0</v>
      </c>
      <c r="I750" s="173">
        <f>E750*H750</f>
        <v>0</v>
      </c>
      <c r="J750" s="173">
        <v>-1.4E-2</v>
      </c>
      <c r="K750" s="173">
        <f>E750*J750</f>
        <v>-1.0596754000000002</v>
      </c>
      <c r="Q750" s="166">
        <v>2</v>
      </c>
      <c r="AA750" s="143">
        <v>1</v>
      </c>
      <c r="AB750" s="143">
        <v>7</v>
      </c>
      <c r="AC750" s="143">
        <v>7</v>
      </c>
      <c r="BB750" s="143">
        <v>2</v>
      </c>
      <c r="BC750" s="143">
        <f>IF(BB750=1,G750,0)</f>
        <v>0</v>
      </c>
      <c r="BD750" s="143">
        <f>IF(BB750=2,G750,0)</f>
        <v>0</v>
      </c>
      <c r="BE750" s="143">
        <f>IF(BB750=3,G750,0)</f>
        <v>0</v>
      </c>
      <c r="BF750" s="143">
        <f>IF(BB750=4,G750,0)</f>
        <v>0</v>
      </c>
      <c r="BG750" s="143">
        <f>IF(BB750=5,G750,0)</f>
        <v>0</v>
      </c>
      <c r="CA750" s="143">
        <v>1</v>
      </c>
      <c r="CB750" s="143">
        <v>7</v>
      </c>
      <c r="CC750" s="166"/>
      <c r="CD750" s="166"/>
    </row>
    <row r="751" spans="1:82" x14ac:dyDescent="0.2">
      <c r="A751" s="174"/>
      <c r="B751" s="175"/>
      <c r="C751" s="222" t="s">
        <v>994</v>
      </c>
      <c r="D751" s="223"/>
      <c r="E751" s="177">
        <v>75.691100000000006</v>
      </c>
      <c r="F751" s="178"/>
      <c r="G751" s="179"/>
      <c r="H751" s="180"/>
      <c r="I751" s="181"/>
      <c r="J751" s="180"/>
      <c r="K751" s="181"/>
      <c r="M751" s="176" t="s">
        <v>994</v>
      </c>
      <c r="O751" s="176"/>
      <c r="Q751" s="166"/>
    </row>
    <row r="752" spans="1:82" x14ac:dyDescent="0.2">
      <c r="A752" s="167">
        <v>191</v>
      </c>
      <c r="B752" s="168" t="s">
        <v>995</v>
      </c>
      <c r="C752" s="169" t="s">
        <v>996</v>
      </c>
      <c r="D752" s="170" t="s">
        <v>162</v>
      </c>
      <c r="E752" s="171">
        <v>78.099999999999994</v>
      </c>
      <c r="F752" s="171">
        <v>0</v>
      </c>
      <c r="G752" s="172">
        <f>E752*F752</f>
        <v>0</v>
      </c>
      <c r="H752" s="173">
        <v>1.6000000000000001E-4</v>
      </c>
      <c r="I752" s="173">
        <f>E752*H752</f>
        <v>1.2496E-2</v>
      </c>
      <c r="J752" s="173">
        <v>-1.2999999999999999E-2</v>
      </c>
      <c r="K752" s="173">
        <f>E752*J752</f>
        <v>-1.0152999999999999</v>
      </c>
      <c r="Q752" s="166">
        <v>2</v>
      </c>
      <c r="AA752" s="143">
        <v>1</v>
      </c>
      <c r="AB752" s="143">
        <v>0</v>
      </c>
      <c r="AC752" s="143">
        <v>0</v>
      </c>
      <c r="BB752" s="143">
        <v>2</v>
      </c>
      <c r="BC752" s="143">
        <f>IF(BB752=1,G752,0)</f>
        <v>0</v>
      </c>
      <c r="BD752" s="143">
        <f>IF(BB752=2,G752,0)</f>
        <v>0</v>
      </c>
      <c r="BE752" s="143">
        <f>IF(BB752=3,G752,0)</f>
        <v>0</v>
      </c>
      <c r="BF752" s="143">
        <f>IF(BB752=4,G752,0)</f>
        <v>0</v>
      </c>
      <c r="BG752" s="143">
        <f>IF(BB752=5,G752,0)</f>
        <v>0</v>
      </c>
      <c r="CA752" s="143">
        <v>1</v>
      </c>
      <c r="CB752" s="143">
        <v>0</v>
      </c>
      <c r="CC752" s="166"/>
      <c r="CD752" s="166"/>
    </row>
    <row r="753" spans="1:82" x14ac:dyDescent="0.2">
      <c r="A753" s="174"/>
      <c r="B753" s="175"/>
      <c r="C753" s="222" t="s">
        <v>997</v>
      </c>
      <c r="D753" s="223"/>
      <c r="E753" s="177">
        <v>69.599999999999994</v>
      </c>
      <c r="F753" s="178"/>
      <c r="G753" s="179"/>
      <c r="H753" s="180"/>
      <c r="I753" s="181"/>
      <c r="J753" s="180"/>
      <c r="K753" s="181"/>
      <c r="M753" s="176" t="s">
        <v>997</v>
      </c>
      <c r="O753" s="176"/>
      <c r="Q753" s="166"/>
    </row>
    <row r="754" spans="1:82" x14ac:dyDescent="0.2">
      <c r="A754" s="174"/>
      <c r="B754" s="175"/>
      <c r="C754" s="222" t="s">
        <v>998</v>
      </c>
      <c r="D754" s="223"/>
      <c r="E754" s="177">
        <v>8.5</v>
      </c>
      <c r="F754" s="178"/>
      <c r="G754" s="179"/>
      <c r="H754" s="180"/>
      <c r="I754" s="181"/>
      <c r="J754" s="180"/>
      <c r="K754" s="181"/>
      <c r="M754" s="176" t="s">
        <v>998</v>
      </c>
      <c r="O754" s="176"/>
      <c r="Q754" s="166"/>
    </row>
    <row r="755" spans="1:82" x14ac:dyDescent="0.2">
      <c r="A755" s="167">
        <v>192</v>
      </c>
      <c r="B755" s="168" t="s">
        <v>999</v>
      </c>
      <c r="C755" s="169" t="s">
        <v>1000</v>
      </c>
      <c r="D755" s="170" t="s">
        <v>88</v>
      </c>
      <c r="E755" s="171">
        <v>90.966399999999993</v>
      </c>
      <c r="F755" s="171">
        <v>0</v>
      </c>
      <c r="G755" s="172">
        <f>E755*F755</f>
        <v>0</v>
      </c>
      <c r="H755" s="173">
        <v>6.0000000000000002E-5</v>
      </c>
      <c r="I755" s="173">
        <f>E755*H755</f>
        <v>5.4579839999999999E-3</v>
      </c>
      <c r="J755" s="173">
        <v>0</v>
      </c>
      <c r="K755" s="173">
        <f>E755*J755</f>
        <v>0</v>
      </c>
      <c r="Q755" s="166">
        <v>2</v>
      </c>
      <c r="AA755" s="143">
        <v>1</v>
      </c>
      <c r="AB755" s="143">
        <v>7</v>
      </c>
      <c r="AC755" s="143">
        <v>7</v>
      </c>
      <c r="BB755" s="143">
        <v>2</v>
      </c>
      <c r="BC755" s="143">
        <f>IF(BB755=1,G755,0)</f>
        <v>0</v>
      </c>
      <c r="BD755" s="143">
        <f>IF(BB755=2,G755,0)</f>
        <v>0</v>
      </c>
      <c r="BE755" s="143">
        <f>IF(BB755=3,G755,0)</f>
        <v>0</v>
      </c>
      <c r="BF755" s="143">
        <f>IF(BB755=4,G755,0)</f>
        <v>0</v>
      </c>
      <c r="BG755" s="143">
        <f>IF(BB755=5,G755,0)</f>
        <v>0</v>
      </c>
      <c r="CA755" s="143">
        <v>1</v>
      </c>
      <c r="CB755" s="143">
        <v>7</v>
      </c>
      <c r="CC755" s="166"/>
      <c r="CD755" s="166"/>
    </row>
    <row r="756" spans="1:82" x14ac:dyDescent="0.2">
      <c r="A756" s="174"/>
      <c r="B756" s="175"/>
      <c r="C756" s="222" t="s">
        <v>1001</v>
      </c>
      <c r="D756" s="223"/>
      <c r="E756" s="177">
        <v>90.966399999999993</v>
      </c>
      <c r="F756" s="178"/>
      <c r="G756" s="179"/>
      <c r="H756" s="180"/>
      <c r="I756" s="181"/>
      <c r="J756" s="180"/>
      <c r="K756" s="181"/>
      <c r="M756" s="176" t="s">
        <v>1001</v>
      </c>
      <c r="O756" s="176"/>
      <c r="Q756" s="166"/>
    </row>
    <row r="757" spans="1:82" ht="22.5" x14ac:dyDescent="0.2">
      <c r="A757" s="167">
        <v>193</v>
      </c>
      <c r="B757" s="168" t="s">
        <v>1002</v>
      </c>
      <c r="C757" s="169" t="s">
        <v>1003</v>
      </c>
      <c r="D757" s="170" t="s">
        <v>88</v>
      </c>
      <c r="E757" s="171">
        <v>254.42500000000001</v>
      </c>
      <c r="F757" s="171">
        <v>0</v>
      </c>
      <c r="G757" s="172">
        <f>E757*F757</f>
        <v>0</v>
      </c>
      <c r="H757" s="173">
        <v>1.371E-2</v>
      </c>
      <c r="I757" s="173">
        <f>E757*H757</f>
        <v>3.48816675</v>
      </c>
      <c r="J757" s="173">
        <v>0</v>
      </c>
      <c r="K757" s="173">
        <f>E757*J757</f>
        <v>0</v>
      </c>
      <c r="Q757" s="166">
        <v>2</v>
      </c>
      <c r="AA757" s="143">
        <v>1</v>
      </c>
      <c r="AB757" s="143">
        <v>0</v>
      </c>
      <c r="AC757" s="143">
        <v>0</v>
      </c>
      <c r="BB757" s="143">
        <v>2</v>
      </c>
      <c r="BC757" s="143">
        <f>IF(BB757=1,G757,0)</f>
        <v>0</v>
      </c>
      <c r="BD757" s="143">
        <f>IF(BB757=2,G757,0)</f>
        <v>0</v>
      </c>
      <c r="BE757" s="143">
        <f>IF(BB757=3,G757,0)</f>
        <v>0</v>
      </c>
      <c r="BF757" s="143">
        <f>IF(BB757=4,G757,0)</f>
        <v>0</v>
      </c>
      <c r="BG757" s="143">
        <f>IF(BB757=5,G757,0)</f>
        <v>0</v>
      </c>
      <c r="CA757" s="143">
        <v>1</v>
      </c>
      <c r="CB757" s="143">
        <v>0</v>
      </c>
      <c r="CC757" s="166"/>
      <c r="CD757" s="166"/>
    </row>
    <row r="758" spans="1:82" x14ac:dyDescent="0.2">
      <c r="A758" s="174"/>
      <c r="B758" s="175"/>
      <c r="C758" s="222" t="s">
        <v>382</v>
      </c>
      <c r="D758" s="223"/>
      <c r="E758" s="177">
        <v>6.8</v>
      </c>
      <c r="F758" s="178"/>
      <c r="G758" s="179"/>
      <c r="H758" s="180"/>
      <c r="I758" s="181"/>
      <c r="J758" s="180"/>
      <c r="K758" s="181"/>
      <c r="M758" s="176" t="s">
        <v>382</v>
      </c>
      <c r="O758" s="176"/>
      <c r="Q758" s="166"/>
    </row>
    <row r="759" spans="1:82" x14ac:dyDescent="0.2">
      <c r="A759" s="174"/>
      <c r="B759" s="175"/>
      <c r="C759" s="222" t="s">
        <v>1004</v>
      </c>
      <c r="D759" s="223"/>
      <c r="E759" s="177">
        <v>89.2</v>
      </c>
      <c r="F759" s="178"/>
      <c r="G759" s="179"/>
      <c r="H759" s="180"/>
      <c r="I759" s="181"/>
      <c r="J759" s="180"/>
      <c r="K759" s="181"/>
      <c r="M759" s="176" t="s">
        <v>1004</v>
      </c>
      <c r="O759" s="176"/>
      <c r="Q759" s="166"/>
    </row>
    <row r="760" spans="1:82" x14ac:dyDescent="0.2">
      <c r="A760" s="174"/>
      <c r="B760" s="175"/>
      <c r="C760" s="222" t="s">
        <v>1005</v>
      </c>
      <c r="D760" s="223"/>
      <c r="E760" s="177">
        <v>86.8</v>
      </c>
      <c r="F760" s="178"/>
      <c r="G760" s="179"/>
      <c r="H760" s="180"/>
      <c r="I760" s="181"/>
      <c r="J760" s="180"/>
      <c r="K760" s="181"/>
      <c r="M760" s="176" t="s">
        <v>1005</v>
      </c>
      <c r="O760" s="176"/>
      <c r="Q760" s="166"/>
    </row>
    <row r="761" spans="1:82" x14ac:dyDescent="0.2">
      <c r="A761" s="174"/>
      <c r="B761" s="175"/>
      <c r="C761" s="222" t="s">
        <v>364</v>
      </c>
      <c r="D761" s="223"/>
      <c r="E761" s="177">
        <v>67.5</v>
      </c>
      <c r="F761" s="178"/>
      <c r="G761" s="179"/>
      <c r="H761" s="180"/>
      <c r="I761" s="181"/>
      <c r="J761" s="180"/>
      <c r="K761" s="181"/>
      <c r="M761" s="176" t="s">
        <v>364</v>
      </c>
      <c r="O761" s="176"/>
      <c r="Q761" s="166"/>
    </row>
    <row r="762" spans="1:82" x14ac:dyDescent="0.2">
      <c r="A762" s="174"/>
      <c r="B762" s="175"/>
      <c r="C762" s="222" t="s">
        <v>386</v>
      </c>
      <c r="D762" s="223"/>
      <c r="E762" s="177">
        <v>4.125</v>
      </c>
      <c r="F762" s="178"/>
      <c r="G762" s="179"/>
      <c r="H762" s="180"/>
      <c r="I762" s="181"/>
      <c r="J762" s="180"/>
      <c r="K762" s="181"/>
      <c r="M762" s="176" t="s">
        <v>386</v>
      </c>
      <c r="O762" s="176"/>
      <c r="Q762" s="166"/>
    </row>
    <row r="763" spans="1:82" ht="22.5" x14ac:dyDescent="0.2">
      <c r="A763" s="167">
        <v>194</v>
      </c>
      <c r="B763" s="168" t="s">
        <v>1006</v>
      </c>
      <c r="C763" s="169" t="s">
        <v>1007</v>
      </c>
      <c r="D763" s="170" t="s">
        <v>88</v>
      </c>
      <c r="E763" s="171">
        <v>33.9</v>
      </c>
      <c r="F763" s="171">
        <v>0</v>
      </c>
      <c r="G763" s="172">
        <f>E763*F763</f>
        <v>0</v>
      </c>
      <c r="H763" s="173">
        <v>1.472E-2</v>
      </c>
      <c r="I763" s="173">
        <f>E763*H763</f>
        <v>0.49900800000000001</v>
      </c>
      <c r="J763" s="173">
        <v>0</v>
      </c>
      <c r="K763" s="173">
        <f>E763*J763</f>
        <v>0</v>
      </c>
      <c r="Q763" s="166">
        <v>2</v>
      </c>
      <c r="AA763" s="143">
        <v>2</v>
      </c>
      <c r="AB763" s="143">
        <v>7</v>
      </c>
      <c r="AC763" s="143">
        <v>7</v>
      </c>
      <c r="BB763" s="143">
        <v>2</v>
      </c>
      <c r="BC763" s="143">
        <f>IF(BB763=1,G763,0)</f>
        <v>0</v>
      </c>
      <c r="BD763" s="143">
        <f>IF(BB763=2,G763,0)</f>
        <v>0</v>
      </c>
      <c r="BE763" s="143">
        <f>IF(BB763=3,G763,0)</f>
        <v>0</v>
      </c>
      <c r="BF763" s="143">
        <f>IF(BB763=4,G763,0)</f>
        <v>0</v>
      </c>
      <c r="BG763" s="143">
        <f>IF(BB763=5,G763,0)</f>
        <v>0</v>
      </c>
      <c r="CA763" s="143">
        <v>2</v>
      </c>
      <c r="CB763" s="143">
        <v>7</v>
      </c>
      <c r="CC763" s="166"/>
      <c r="CD763" s="166"/>
    </row>
    <row r="764" spans="1:82" x14ac:dyDescent="0.2">
      <c r="A764" s="174"/>
      <c r="B764" s="175"/>
      <c r="C764" s="222" t="s">
        <v>940</v>
      </c>
      <c r="D764" s="223"/>
      <c r="E764" s="177">
        <v>33.9</v>
      </c>
      <c r="F764" s="178"/>
      <c r="G764" s="179"/>
      <c r="H764" s="180"/>
      <c r="I764" s="181"/>
      <c r="J764" s="180"/>
      <c r="K764" s="181"/>
      <c r="M764" s="176" t="s">
        <v>940</v>
      </c>
      <c r="O764" s="176"/>
      <c r="Q764" s="166"/>
    </row>
    <row r="765" spans="1:82" x14ac:dyDescent="0.2">
      <c r="A765" s="167">
        <v>195</v>
      </c>
      <c r="B765" s="168" t="s">
        <v>1008</v>
      </c>
      <c r="C765" s="169" t="s">
        <v>1009</v>
      </c>
      <c r="D765" s="170" t="s">
        <v>191</v>
      </c>
      <c r="E765" s="171">
        <v>12</v>
      </c>
      <c r="F765" s="171">
        <v>0</v>
      </c>
      <c r="G765" s="172">
        <f>E765*F765</f>
        <v>0</v>
      </c>
      <c r="H765" s="173">
        <v>0</v>
      </c>
      <c r="I765" s="173">
        <f>E765*H765</f>
        <v>0</v>
      </c>
      <c r="J765" s="173">
        <v>0</v>
      </c>
      <c r="K765" s="173">
        <f>E765*J765</f>
        <v>0</v>
      </c>
      <c r="Q765" s="166">
        <v>2</v>
      </c>
      <c r="AA765" s="143">
        <v>1</v>
      </c>
      <c r="AB765" s="143">
        <v>7</v>
      </c>
      <c r="AC765" s="143">
        <v>7</v>
      </c>
      <c r="BB765" s="143">
        <v>2</v>
      </c>
      <c r="BC765" s="143">
        <f>IF(BB765=1,G765,0)</f>
        <v>0</v>
      </c>
      <c r="BD765" s="143">
        <f>IF(BB765=2,G765,0)</f>
        <v>0</v>
      </c>
      <c r="BE765" s="143">
        <f>IF(BB765=3,G765,0)</f>
        <v>0</v>
      </c>
      <c r="BF765" s="143">
        <f>IF(BB765=4,G765,0)</f>
        <v>0</v>
      </c>
      <c r="BG765" s="143">
        <f>IF(BB765=5,G765,0)</f>
        <v>0</v>
      </c>
      <c r="CA765" s="143">
        <v>1</v>
      </c>
      <c r="CB765" s="143">
        <v>7</v>
      </c>
      <c r="CC765" s="166"/>
      <c r="CD765" s="166"/>
    </row>
    <row r="766" spans="1:82" x14ac:dyDescent="0.2">
      <c r="A766" s="174"/>
      <c r="B766" s="175"/>
      <c r="C766" s="222" t="s">
        <v>1010</v>
      </c>
      <c r="D766" s="223"/>
      <c r="E766" s="177">
        <v>12</v>
      </c>
      <c r="F766" s="178"/>
      <c r="G766" s="179"/>
      <c r="H766" s="180"/>
      <c r="I766" s="181"/>
      <c r="J766" s="180"/>
      <c r="K766" s="181"/>
      <c r="M766" s="176" t="s">
        <v>1010</v>
      </c>
      <c r="O766" s="176"/>
      <c r="Q766" s="166"/>
    </row>
    <row r="767" spans="1:82" x14ac:dyDescent="0.2">
      <c r="A767" s="167">
        <v>196</v>
      </c>
      <c r="B767" s="168" t="s">
        <v>1011</v>
      </c>
      <c r="C767" s="169" t="s">
        <v>1012</v>
      </c>
      <c r="D767" s="170" t="s">
        <v>191</v>
      </c>
      <c r="E767" s="171">
        <v>22</v>
      </c>
      <c r="F767" s="171">
        <v>0</v>
      </c>
      <c r="G767" s="172">
        <f>E767*F767</f>
        <v>0</v>
      </c>
      <c r="H767" s="173">
        <v>0</v>
      </c>
      <c r="I767" s="173">
        <f>E767*H767</f>
        <v>0</v>
      </c>
      <c r="J767" s="173">
        <v>0</v>
      </c>
      <c r="K767" s="173">
        <f>E767*J767</f>
        <v>0</v>
      </c>
      <c r="Q767" s="166">
        <v>2</v>
      </c>
      <c r="AA767" s="143">
        <v>3</v>
      </c>
      <c r="AB767" s="143">
        <v>7</v>
      </c>
      <c r="AC767" s="143">
        <v>309001290000</v>
      </c>
      <c r="BB767" s="143">
        <v>2</v>
      </c>
      <c r="BC767" s="143">
        <f>IF(BB767=1,G767,0)</f>
        <v>0</v>
      </c>
      <c r="BD767" s="143">
        <f>IF(BB767=2,G767,0)</f>
        <v>0</v>
      </c>
      <c r="BE767" s="143">
        <f>IF(BB767=3,G767,0)</f>
        <v>0</v>
      </c>
      <c r="BF767" s="143">
        <f>IF(BB767=4,G767,0)</f>
        <v>0</v>
      </c>
      <c r="BG767" s="143">
        <f>IF(BB767=5,G767,0)</f>
        <v>0</v>
      </c>
      <c r="CA767" s="143">
        <v>3</v>
      </c>
      <c r="CB767" s="143">
        <v>7</v>
      </c>
      <c r="CC767" s="166"/>
      <c r="CD767" s="166"/>
    </row>
    <row r="768" spans="1:82" x14ac:dyDescent="0.2">
      <c r="A768" s="174"/>
      <c r="B768" s="175"/>
      <c r="C768" s="222" t="s">
        <v>1013</v>
      </c>
      <c r="D768" s="223"/>
      <c r="E768" s="177">
        <v>12</v>
      </c>
      <c r="F768" s="178"/>
      <c r="G768" s="179"/>
      <c r="H768" s="180"/>
      <c r="I768" s="181"/>
      <c r="J768" s="180"/>
      <c r="K768" s="181"/>
      <c r="M768" s="176" t="s">
        <v>1013</v>
      </c>
      <c r="O768" s="176"/>
      <c r="Q768" s="166"/>
    </row>
    <row r="769" spans="1:82" x14ac:dyDescent="0.2">
      <c r="A769" s="174"/>
      <c r="B769" s="175"/>
      <c r="C769" s="222" t="s">
        <v>1014</v>
      </c>
      <c r="D769" s="223"/>
      <c r="E769" s="177">
        <v>10</v>
      </c>
      <c r="F769" s="178"/>
      <c r="G769" s="179"/>
      <c r="H769" s="180"/>
      <c r="I769" s="181"/>
      <c r="J769" s="180"/>
      <c r="K769" s="181"/>
      <c r="M769" s="176" t="s">
        <v>1014</v>
      </c>
      <c r="O769" s="176"/>
      <c r="Q769" s="166"/>
    </row>
    <row r="770" spans="1:82" x14ac:dyDescent="0.2">
      <c r="A770" s="167">
        <v>197</v>
      </c>
      <c r="B770" s="168" t="s">
        <v>1015</v>
      </c>
      <c r="C770" s="169" t="s">
        <v>1016</v>
      </c>
      <c r="D770" s="170" t="s">
        <v>88</v>
      </c>
      <c r="E770" s="171">
        <v>6.8</v>
      </c>
      <c r="F770" s="171">
        <v>0</v>
      </c>
      <c r="G770" s="172">
        <f>E770*F770</f>
        <v>0</v>
      </c>
      <c r="H770" s="173">
        <v>6.6E-3</v>
      </c>
      <c r="I770" s="173">
        <f>E770*H770</f>
        <v>4.4879999999999996E-2</v>
      </c>
      <c r="J770" s="173">
        <v>0</v>
      </c>
      <c r="K770" s="173">
        <f>E770*J770</f>
        <v>0</v>
      </c>
      <c r="Q770" s="166">
        <v>2</v>
      </c>
      <c r="AA770" s="143">
        <v>1</v>
      </c>
      <c r="AB770" s="143">
        <v>7</v>
      </c>
      <c r="AC770" s="143">
        <v>7</v>
      </c>
      <c r="BB770" s="143">
        <v>2</v>
      </c>
      <c r="BC770" s="143">
        <f>IF(BB770=1,G770,0)</f>
        <v>0</v>
      </c>
      <c r="BD770" s="143">
        <f>IF(BB770=2,G770,0)</f>
        <v>0</v>
      </c>
      <c r="BE770" s="143">
        <f>IF(BB770=3,G770,0)</f>
        <v>0</v>
      </c>
      <c r="BF770" s="143">
        <f>IF(BB770=4,G770,0)</f>
        <v>0</v>
      </c>
      <c r="BG770" s="143">
        <f>IF(BB770=5,G770,0)</f>
        <v>0</v>
      </c>
      <c r="CA770" s="143">
        <v>1</v>
      </c>
      <c r="CB770" s="143">
        <v>7</v>
      </c>
      <c r="CC770" s="166"/>
      <c r="CD770" s="166"/>
    </row>
    <row r="771" spans="1:82" x14ac:dyDescent="0.2">
      <c r="A771" s="174"/>
      <c r="B771" s="175"/>
      <c r="C771" s="222" t="s">
        <v>382</v>
      </c>
      <c r="D771" s="223"/>
      <c r="E771" s="177">
        <v>6.8</v>
      </c>
      <c r="F771" s="178"/>
      <c r="G771" s="179"/>
      <c r="H771" s="180"/>
      <c r="I771" s="181"/>
      <c r="J771" s="180"/>
      <c r="K771" s="181"/>
      <c r="M771" s="176" t="s">
        <v>382</v>
      </c>
      <c r="O771" s="176"/>
      <c r="Q771" s="166"/>
    </row>
    <row r="772" spans="1:82" ht="22.5" x14ac:dyDescent="0.2">
      <c r="A772" s="167">
        <v>198</v>
      </c>
      <c r="B772" s="168" t="s">
        <v>1017</v>
      </c>
      <c r="C772" s="169" t="s">
        <v>1018</v>
      </c>
      <c r="D772" s="170" t="s">
        <v>88</v>
      </c>
      <c r="E772" s="171">
        <v>297.88499999999999</v>
      </c>
      <c r="F772" s="171">
        <v>0</v>
      </c>
      <c r="G772" s="172">
        <f>E772*F772</f>
        <v>0</v>
      </c>
      <c r="H772" s="173">
        <v>1.4499999999999999E-3</v>
      </c>
      <c r="I772" s="173">
        <f>E772*H772</f>
        <v>0.43193324999999994</v>
      </c>
      <c r="J772" s="173">
        <v>0</v>
      </c>
      <c r="K772" s="173">
        <f>E772*J772</f>
        <v>0</v>
      </c>
      <c r="Q772" s="166">
        <v>2</v>
      </c>
      <c r="AA772" s="143">
        <v>1</v>
      </c>
      <c r="AB772" s="143">
        <v>0</v>
      </c>
      <c r="AC772" s="143">
        <v>0</v>
      </c>
      <c r="BB772" s="143">
        <v>2</v>
      </c>
      <c r="BC772" s="143">
        <f>IF(BB772=1,G772,0)</f>
        <v>0</v>
      </c>
      <c r="BD772" s="143">
        <f>IF(BB772=2,G772,0)</f>
        <v>0</v>
      </c>
      <c r="BE772" s="143">
        <f>IF(BB772=3,G772,0)</f>
        <v>0</v>
      </c>
      <c r="BF772" s="143">
        <f>IF(BB772=4,G772,0)</f>
        <v>0</v>
      </c>
      <c r="BG772" s="143">
        <f>IF(BB772=5,G772,0)</f>
        <v>0</v>
      </c>
      <c r="CA772" s="143">
        <v>1</v>
      </c>
      <c r="CB772" s="143">
        <v>0</v>
      </c>
      <c r="CC772" s="166"/>
      <c r="CD772" s="166"/>
    </row>
    <row r="773" spans="1:82" x14ac:dyDescent="0.2">
      <c r="A773" s="174"/>
      <c r="B773" s="175"/>
      <c r="C773" s="222" t="s">
        <v>1019</v>
      </c>
      <c r="D773" s="223"/>
      <c r="E773" s="177">
        <v>293.76</v>
      </c>
      <c r="F773" s="178"/>
      <c r="G773" s="179"/>
      <c r="H773" s="180"/>
      <c r="I773" s="181"/>
      <c r="J773" s="180"/>
      <c r="K773" s="181"/>
      <c r="M773" s="176" t="s">
        <v>1019</v>
      </c>
      <c r="O773" s="176"/>
      <c r="Q773" s="166"/>
    </row>
    <row r="774" spans="1:82" x14ac:dyDescent="0.2">
      <c r="A774" s="174"/>
      <c r="B774" s="175"/>
      <c r="C774" s="222" t="s">
        <v>386</v>
      </c>
      <c r="D774" s="223"/>
      <c r="E774" s="177">
        <v>4.125</v>
      </c>
      <c r="F774" s="178"/>
      <c r="G774" s="179"/>
      <c r="H774" s="180"/>
      <c r="I774" s="181"/>
      <c r="J774" s="180"/>
      <c r="K774" s="181"/>
      <c r="M774" s="176" t="s">
        <v>386</v>
      </c>
      <c r="O774" s="176"/>
      <c r="Q774" s="166"/>
    </row>
    <row r="775" spans="1:82" x14ac:dyDescent="0.2">
      <c r="A775" s="167">
        <v>199</v>
      </c>
      <c r="B775" s="168" t="s">
        <v>1020</v>
      </c>
      <c r="C775" s="169" t="s">
        <v>1021</v>
      </c>
      <c r="D775" s="170" t="s">
        <v>88</v>
      </c>
      <c r="E775" s="171">
        <v>33.9</v>
      </c>
      <c r="F775" s="171">
        <v>0</v>
      </c>
      <c r="G775" s="172">
        <f>E775*F775</f>
        <v>0</v>
      </c>
      <c r="H775" s="173">
        <v>0</v>
      </c>
      <c r="I775" s="173">
        <f>E775*H775</f>
        <v>0</v>
      </c>
      <c r="J775" s="173">
        <v>0</v>
      </c>
      <c r="K775" s="173">
        <f>E775*J775</f>
        <v>0</v>
      </c>
      <c r="Q775" s="166">
        <v>2</v>
      </c>
      <c r="AA775" s="143">
        <v>1</v>
      </c>
      <c r="AB775" s="143">
        <v>7</v>
      </c>
      <c r="AC775" s="143">
        <v>7</v>
      </c>
      <c r="BB775" s="143">
        <v>2</v>
      </c>
      <c r="BC775" s="143">
        <f>IF(BB775=1,G775,0)</f>
        <v>0</v>
      </c>
      <c r="BD775" s="143">
        <f>IF(BB775=2,G775,0)</f>
        <v>0</v>
      </c>
      <c r="BE775" s="143">
        <f>IF(BB775=3,G775,0)</f>
        <v>0</v>
      </c>
      <c r="BF775" s="143">
        <f>IF(BB775=4,G775,0)</f>
        <v>0</v>
      </c>
      <c r="BG775" s="143">
        <f>IF(BB775=5,G775,0)</f>
        <v>0</v>
      </c>
      <c r="CA775" s="143">
        <v>1</v>
      </c>
      <c r="CB775" s="143">
        <v>7</v>
      </c>
      <c r="CC775" s="166"/>
      <c r="CD775" s="166"/>
    </row>
    <row r="776" spans="1:82" x14ac:dyDescent="0.2">
      <c r="A776" s="174"/>
      <c r="B776" s="175"/>
      <c r="C776" s="222" t="s">
        <v>940</v>
      </c>
      <c r="D776" s="223"/>
      <c r="E776" s="177">
        <v>33.9</v>
      </c>
      <c r="F776" s="178"/>
      <c r="G776" s="179"/>
      <c r="H776" s="180"/>
      <c r="I776" s="181"/>
      <c r="J776" s="180"/>
      <c r="K776" s="181"/>
      <c r="M776" s="176" t="s">
        <v>940</v>
      </c>
      <c r="O776" s="176"/>
      <c r="Q776" s="166"/>
    </row>
    <row r="777" spans="1:82" ht="22.5" x14ac:dyDescent="0.2">
      <c r="A777" s="167">
        <v>200</v>
      </c>
      <c r="B777" s="168" t="s">
        <v>1022</v>
      </c>
      <c r="C777" s="169" t="s">
        <v>1023</v>
      </c>
      <c r="D777" s="170" t="s">
        <v>88</v>
      </c>
      <c r="E777" s="171">
        <v>10.925000000000001</v>
      </c>
      <c r="F777" s="171">
        <v>0</v>
      </c>
      <c r="G777" s="172">
        <f>E777*F777</f>
        <v>0</v>
      </c>
      <c r="H777" s="173">
        <v>1.47E-3</v>
      </c>
      <c r="I777" s="173">
        <f>E777*H777</f>
        <v>1.6059750000000001E-2</v>
      </c>
      <c r="J777" s="173">
        <v>0</v>
      </c>
      <c r="K777" s="173">
        <f>E777*J777</f>
        <v>0</v>
      </c>
      <c r="Q777" s="166">
        <v>2</v>
      </c>
      <c r="AA777" s="143">
        <v>1</v>
      </c>
      <c r="AB777" s="143">
        <v>7</v>
      </c>
      <c r="AC777" s="143">
        <v>7</v>
      </c>
      <c r="BB777" s="143">
        <v>2</v>
      </c>
      <c r="BC777" s="143">
        <f>IF(BB777=1,G777,0)</f>
        <v>0</v>
      </c>
      <c r="BD777" s="143">
        <f>IF(BB777=2,G777,0)</f>
        <v>0</v>
      </c>
      <c r="BE777" s="143">
        <f>IF(BB777=3,G777,0)</f>
        <v>0</v>
      </c>
      <c r="BF777" s="143">
        <f>IF(BB777=4,G777,0)</f>
        <v>0</v>
      </c>
      <c r="BG777" s="143">
        <f>IF(BB777=5,G777,0)</f>
        <v>0</v>
      </c>
      <c r="CA777" s="143">
        <v>1</v>
      </c>
      <c r="CB777" s="143">
        <v>7</v>
      </c>
      <c r="CC777" s="166"/>
      <c r="CD777" s="166"/>
    </row>
    <row r="778" spans="1:82" x14ac:dyDescent="0.2">
      <c r="A778" s="174"/>
      <c r="B778" s="175"/>
      <c r="C778" s="222" t="s">
        <v>382</v>
      </c>
      <c r="D778" s="223"/>
      <c r="E778" s="177">
        <v>6.8</v>
      </c>
      <c r="F778" s="178"/>
      <c r="G778" s="179"/>
      <c r="H778" s="180"/>
      <c r="I778" s="181"/>
      <c r="J778" s="180"/>
      <c r="K778" s="181"/>
      <c r="M778" s="176" t="s">
        <v>382</v>
      </c>
      <c r="O778" s="176"/>
      <c r="Q778" s="166"/>
    </row>
    <row r="779" spans="1:82" x14ac:dyDescent="0.2">
      <c r="A779" s="174"/>
      <c r="B779" s="175"/>
      <c r="C779" s="222" t="s">
        <v>386</v>
      </c>
      <c r="D779" s="223"/>
      <c r="E779" s="177">
        <v>4.125</v>
      </c>
      <c r="F779" s="178"/>
      <c r="G779" s="179"/>
      <c r="H779" s="180"/>
      <c r="I779" s="181"/>
      <c r="J779" s="180"/>
      <c r="K779" s="181"/>
      <c r="M779" s="176" t="s">
        <v>386</v>
      </c>
      <c r="O779" s="176"/>
      <c r="Q779" s="166"/>
    </row>
    <row r="780" spans="1:82" x14ac:dyDescent="0.2">
      <c r="A780" s="167">
        <v>201</v>
      </c>
      <c r="B780" s="168" t="s">
        <v>1024</v>
      </c>
      <c r="C780" s="169" t="s">
        <v>1025</v>
      </c>
      <c r="D780" s="170" t="s">
        <v>162</v>
      </c>
      <c r="E780" s="171">
        <v>19.2</v>
      </c>
      <c r="F780" s="171">
        <v>0</v>
      </c>
      <c r="G780" s="172">
        <f>E780*F780</f>
        <v>0</v>
      </c>
      <c r="H780" s="173">
        <v>1.6000000000000001E-4</v>
      </c>
      <c r="I780" s="173">
        <f>E780*H780</f>
        <v>3.0720000000000001E-3</v>
      </c>
      <c r="J780" s="173">
        <v>0</v>
      </c>
      <c r="K780" s="173">
        <f>E780*J780</f>
        <v>0</v>
      </c>
      <c r="Q780" s="166">
        <v>2</v>
      </c>
      <c r="AA780" s="143">
        <v>1</v>
      </c>
      <c r="AB780" s="143">
        <v>7</v>
      </c>
      <c r="AC780" s="143">
        <v>7</v>
      </c>
      <c r="BB780" s="143">
        <v>2</v>
      </c>
      <c r="BC780" s="143">
        <f>IF(BB780=1,G780,0)</f>
        <v>0</v>
      </c>
      <c r="BD780" s="143">
        <f>IF(BB780=2,G780,0)</f>
        <v>0</v>
      </c>
      <c r="BE780" s="143">
        <f>IF(BB780=3,G780,0)</f>
        <v>0</v>
      </c>
      <c r="BF780" s="143">
        <f>IF(BB780=4,G780,0)</f>
        <v>0</v>
      </c>
      <c r="BG780" s="143">
        <f>IF(BB780=5,G780,0)</f>
        <v>0</v>
      </c>
      <c r="CA780" s="143">
        <v>1</v>
      </c>
      <c r="CB780" s="143">
        <v>7</v>
      </c>
      <c r="CC780" s="166"/>
      <c r="CD780" s="166"/>
    </row>
    <row r="781" spans="1:82" x14ac:dyDescent="0.2">
      <c r="A781" s="174"/>
      <c r="B781" s="175"/>
      <c r="C781" s="222" t="s">
        <v>1026</v>
      </c>
      <c r="D781" s="223"/>
      <c r="E781" s="177">
        <v>19.2</v>
      </c>
      <c r="F781" s="178"/>
      <c r="G781" s="179"/>
      <c r="H781" s="180"/>
      <c r="I781" s="181"/>
      <c r="J781" s="180"/>
      <c r="K781" s="181"/>
      <c r="M781" s="176" t="s">
        <v>1026</v>
      </c>
      <c r="O781" s="176"/>
      <c r="Q781" s="166"/>
    </row>
    <row r="782" spans="1:82" ht="22.5" x14ac:dyDescent="0.2">
      <c r="A782" s="167">
        <v>202</v>
      </c>
      <c r="B782" s="168" t="s">
        <v>1027</v>
      </c>
      <c r="C782" s="169" t="s">
        <v>1028</v>
      </c>
      <c r="D782" s="170" t="s">
        <v>162</v>
      </c>
      <c r="E782" s="171">
        <v>109.2</v>
      </c>
      <c r="F782" s="171">
        <v>0</v>
      </c>
      <c r="G782" s="172">
        <f>E782*F782</f>
        <v>0</v>
      </c>
      <c r="H782" s="173">
        <v>7.0400000000000003E-3</v>
      </c>
      <c r="I782" s="173">
        <f>E782*H782</f>
        <v>0.76876800000000001</v>
      </c>
      <c r="J782" s="173">
        <v>0</v>
      </c>
      <c r="K782" s="173">
        <f>E782*J782</f>
        <v>0</v>
      </c>
      <c r="Q782" s="166">
        <v>2</v>
      </c>
      <c r="AA782" s="143">
        <v>1</v>
      </c>
      <c r="AB782" s="143">
        <v>7</v>
      </c>
      <c r="AC782" s="143">
        <v>7</v>
      </c>
      <c r="BB782" s="143">
        <v>2</v>
      </c>
      <c r="BC782" s="143">
        <f>IF(BB782=1,G782,0)</f>
        <v>0</v>
      </c>
      <c r="BD782" s="143">
        <f>IF(BB782=2,G782,0)</f>
        <v>0</v>
      </c>
      <c r="BE782" s="143">
        <f>IF(BB782=3,G782,0)</f>
        <v>0</v>
      </c>
      <c r="BF782" s="143">
        <f>IF(BB782=4,G782,0)</f>
        <v>0</v>
      </c>
      <c r="BG782" s="143">
        <f>IF(BB782=5,G782,0)</f>
        <v>0</v>
      </c>
      <c r="CA782" s="143">
        <v>1</v>
      </c>
      <c r="CB782" s="143">
        <v>7</v>
      </c>
      <c r="CC782" s="166"/>
      <c r="CD782" s="166"/>
    </row>
    <row r="783" spans="1:82" x14ac:dyDescent="0.2">
      <c r="A783" s="174"/>
      <c r="B783" s="175"/>
      <c r="C783" s="222" t="s">
        <v>1029</v>
      </c>
      <c r="D783" s="223"/>
      <c r="E783" s="177">
        <v>109.2</v>
      </c>
      <c r="F783" s="178"/>
      <c r="G783" s="179"/>
      <c r="H783" s="180"/>
      <c r="I783" s="181"/>
      <c r="J783" s="180"/>
      <c r="K783" s="181"/>
      <c r="M783" s="176" t="s">
        <v>1029</v>
      </c>
      <c r="O783" s="176"/>
      <c r="Q783" s="166"/>
    </row>
    <row r="784" spans="1:82" ht="22.5" x14ac:dyDescent="0.2">
      <c r="A784" s="167">
        <v>203</v>
      </c>
      <c r="B784" s="168" t="s">
        <v>1030</v>
      </c>
      <c r="C784" s="169" t="s">
        <v>1031</v>
      </c>
      <c r="D784" s="170" t="s">
        <v>162</v>
      </c>
      <c r="E784" s="171">
        <v>8.9600000000000009</v>
      </c>
      <c r="F784" s="171">
        <v>0</v>
      </c>
      <c r="G784" s="172">
        <f>E784*F784</f>
        <v>0</v>
      </c>
      <c r="H784" s="173">
        <v>1.115E-2</v>
      </c>
      <c r="I784" s="173">
        <f>E784*H784</f>
        <v>9.9904000000000007E-2</v>
      </c>
      <c r="J784" s="173">
        <v>0</v>
      </c>
      <c r="K784" s="173">
        <f>E784*J784</f>
        <v>0</v>
      </c>
      <c r="Q784" s="166">
        <v>2</v>
      </c>
      <c r="AA784" s="143">
        <v>1</v>
      </c>
      <c r="AB784" s="143">
        <v>0</v>
      </c>
      <c r="AC784" s="143">
        <v>0</v>
      </c>
      <c r="BB784" s="143">
        <v>2</v>
      </c>
      <c r="BC784" s="143">
        <f>IF(BB784=1,G784,0)</f>
        <v>0</v>
      </c>
      <c r="BD784" s="143">
        <f>IF(BB784=2,G784,0)</f>
        <v>0</v>
      </c>
      <c r="BE784" s="143">
        <f>IF(BB784=3,G784,0)</f>
        <v>0</v>
      </c>
      <c r="BF784" s="143">
        <f>IF(BB784=4,G784,0)</f>
        <v>0</v>
      </c>
      <c r="BG784" s="143">
        <f>IF(BB784=5,G784,0)</f>
        <v>0</v>
      </c>
      <c r="CA784" s="143">
        <v>1</v>
      </c>
      <c r="CB784" s="143">
        <v>0</v>
      </c>
      <c r="CC784" s="166"/>
      <c r="CD784" s="166"/>
    </row>
    <row r="785" spans="1:82" x14ac:dyDescent="0.2">
      <c r="A785" s="174"/>
      <c r="B785" s="175"/>
      <c r="C785" s="222" t="s">
        <v>1032</v>
      </c>
      <c r="D785" s="223"/>
      <c r="E785" s="177">
        <v>8.9600000000000009</v>
      </c>
      <c r="F785" s="178"/>
      <c r="G785" s="179"/>
      <c r="H785" s="180"/>
      <c r="I785" s="181"/>
      <c r="J785" s="180"/>
      <c r="K785" s="181"/>
      <c r="M785" s="176" t="s">
        <v>1032</v>
      </c>
      <c r="O785" s="176"/>
      <c r="Q785" s="166"/>
    </row>
    <row r="786" spans="1:82" x14ac:dyDescent="0.2">
      <c r="A786" s="167">
        <v>204</v>
      </c>
      <c r="B786" s="168" t="s">
        <v>1033</v>
      </c>
      <c r="C786" s="169" t="s">
        <v>1034</v>
      </c>
      <c r="D786" s="170" t="s">
        <v>92</v>
      </c>
      <c r="E786" s="171">
        <v>0.73750000000000004</v>
      </c>
      <c r="F786" s="171">
        <v>0</v>
      </c>
      <c r="G786" s="172">
        <f>E786*F786</f>
        <v>0</v>
      </c>
      <c r="H786" s="173">
        <v>2.3570000000000001E-2</v>
      </c>
      <c r="I786" s="173">
        <f>E786*H786</f>
        <v>1.7382875000000002E-2</v>
      </c>
      <c r="J786" s="173">
        <v>0</v>
      </c>
      <c r="K786" s="173">
        <f>E786*J786</f>
        <v>0</v>
      </c>
      <c r="Q786" s="166">
        <v>2</v>
      </c>
      <c r="AA786" s="143">
        <v>1</v>
      </c>
      <c r="AB786" s="143">
        <v>7</v>
      </c>
      <c r="AC786" s="143">
        <v>7</v>
      </c>
      <c r="BB786" s="143">
        <v>2</v>
      </c>
      <c r="BC786" s="143">
        <f>IF(BB786=1,G786,0)</f>
        <v>0</v>
      </c>
      <c r="BD786" s="143">
        <f>IF(BB786=2,G786,0)</f>
        <v>0</v>
      </c>
      <c r="BE786" s="143">
        <f>IF(BB786=3,G786,0)</f>
        <v>0</v>
      </c>
      <c r="BF786" s="143">
        <f>IF(BB786=4,G786,0)</f>
        <v>0</v>
      </c>
      <c r="BG786" s="143">
        <f>IF(BB786=5,G786,0)</f>
        <v>0</v>
      </c>
      <c r="CA786" s="143">
        <v>1</v>
      </c>
      <c r="CB786" s="143">
        <v>7</v>
      </c>
      <c r="CC786" s="166"/>
      <c r="CD786" s="166"/>
    </row>
    <row r="787" spans="1:82" x14ac:dyDescent="0.2">
      <c r="A787" s="174"/>
      <c r="B787" s="175"/>
      <c r="C787" s="222" t="s">
        <v>1035</v>
      </c>
      <c r="D787" s="223"/>
      <c r="E787" s="177">
        <v>0.73750000000000004</v>
      </c>
      <c r="F787" s="178"/>
      <c r="G787" s="179"/>
      <c r="H787" s="180"/>
      <c r="I787" s="181"/>
      <c r="J787" s="180"/>
      <c r="K787" s="181"/>
      <c r="M787" s="176" t="s">
        <v>1035</v>
      </c>
      <c r="O787" s="176"/>
      <c r="Q787" s="166"/>
    </row>
    <row r="788" spans="1:82" x14ac:dyDescent="0.2">
      <c r="A788" s="167">
        <v>205</v>
      </c>
      <c r="B788" s="168" t="s">
        <v>1036</v>
      </c>
      <c r="C788" s="169" t="s">
        <v>1037</v>
      </c>
      <c r="D788" s="170" t="s">
        <v>162</v>
      </c>
      <c r="E788" s="171">
        <v>7.4</v>
      </c>
      <c r="F788" s="171">
        <v>0</v>
      </c>
      <c r="G788" s="172">
        <f>E788*F788</f>
        <v>0</v>
      </c>
      <c r="H788" s="173">
        <v>9.8999999999999999E-4</v>
      </c>
      <c r="I788" s="173">
        <f>E788*H788</f>
        <v>7.326E-3</v>
      </c>
      <c r="J788" s="173">
        <v>0</v>
      </c>
      <c r="K788" s="173">
        <f>E788*J788</f>
        <v>0</v>
      </c>
      <c r="Q788" s="166">
        <v>2</v>
      </c>
      <c r="AA788" s="143">
        <v>1</v>
      </c>
      <c r="AB788" s="143">
        <v>0</v>
      </c>
      <c r="AC788" s="143">
        <v>0</v>
      </c>
      <c r="BB788" s="143">
        <v>2</v>
      </c>
      <c r="BC788" s="143">
        <f>IF(BB788=1,G788,0)</f>
        <v>0</v>
      </c>
      <c r="BD788" s="143">
        <f>IF(BB788=2,G788,0)</f>
        <v>0</v>
      </c>
      <c r="BE788" s="143">
        <f>IF(BB788=3,G788,0)</f>
        <v>0</v>
      </c>
      <c r="BF788" s="143">
        <f>IF(BB788=4,G788,0)</f>
        <v>0</v>
      </c>
      <c r="BG788" s="143">
        <f>IF(BB788=5,G788,0)</f>
        <v>0</v>
      </c>
      <c r="CA788" s="143">
        <v>1</v>
      </c>
      <c r="CB788" s="143">
        <v>0</v>
      </c>
      <c r="CC788" s="166"/>
      <c r="CD788" s="166"/>
    </row>
    <row r="789" spans="1:82" x14ac:dyDescent="0.2">
      <c r="A789" s="174"/>
      <c r="B789" s="175"/>
      <c r="C789" s="222" t="s">
        <v>1038</v>
      </c>
      <c r="D789" s="223"/>
      <c r="E789" s="177">
        <v>7.4</v>
      </c>
      <c r="F789" s="178"/>
      <c r="G789" s="179"/>
      <c r="H789" s="180"/>
      <c r="I789" s="181"/>
      <c r="J789" s="180"/>
      <c r="K789" s="181"/>
      <c r="M789" s="176" t="s">
        <v>1038</v>
      </c>
      <c r="O789" s="176"/>
      <c r="Q789" s="166"/>
    </row>
    <row r="790" spans="1:82" x14ac:dyDescent="0.2">
      <c r="A790" s="167">
        <v>206</v>
      </c>
      <c r="B790" s="168" t="s">
        <v>1039</v>
      </c>
      <c r="C790" s="169" t="s">
        <v>1040</v>
      </c>
      <c r="D790" s="170" t="s">
        <v>92</v>
      </c>
      <c r="E790" s="171">
        <v>0.3301</v>
      </c>
      <c r="F790" s="171">
        <v>0</v>
      </c>
      <c r="G790" s="172">
        <f>E790*F790</f>
        <v>0</v>
      </c>
      <c r="H790" s="173">
        <v>0.5</v>
      </c>
      <c r="I790" s="173">
        <f>E790*H790</f>
        <v>0.16505</v>
      </c>
      <c r="J790" s="173">
        <v>0</v>
      </c>
      <c r="K790" s="173">
        <f>E790*J790</f>
        <v>0</v>
      </c>
      <c r="Q790" s="166">
        <v>2</v>
      </c>
      <c r="AA790" s="143">
        <v>3</v>
      </c>
      <c r="AB790" s="143">
        <v>7</v>
      </c>
      <c r="AC790" s="143">
        <v>60515805</v>
      </c>
      <c r="BB790" s="143">
        <v>2</v>
      </c>
      <c r="BC790" s="143">
        <f>IF(BB790=1,G790,0)</f>
        <v>0</v>
      </c>
      <c r="BD790" s="143">
        <f>IF(BB790=2,G790,0)</f>
        <v>0</v>
      </c>
      <c r="BE790" s="143">
        <f>IF(BB790=3,G790,0)</f>
        <v>0</v>
      </c>
      <c r="BF790" s="143">
        <f>IF(BB790=4,G790,0)</f>
        <v>0</v>
      </c>
      <c r="BG790" s="143">
        <f>IF(BB790=5,G790,0)</f>
        <v>0</v>
      </c>
      <c r="CA790" s="143">
        <v>3</v>
      </c>
      <c r="CB790" s="143">
        <v>7</v>
      </c>
      <c r="CC790" s="166"/>
      <c r="CD790" s="166"/>
    </row>
    <row r="791" spans="1:82" x14ac:dyDescent="0.2">
      <c r="A791" s="174"/>
      <c r="B791" s="175"/>
      <c r="C791" s="222" t="s">
        <v>1041</v>
      </c>
      <c r="D791" s="223"/>
      <c r="E791" s="177">
        <v>0.15210000000000001</v>
      </c>
      <c r="F791" s="178"/>
      <c r="G791" s="179"/>
      <c r="H791" s="180"/>
      <c r="I791" s="181"/>
      <c r="J791" s="180"/>
      <c r="K791" s="181"/>
      <c r="M791" s="176" t="s">
        <v>1041</v>
      </c>
      <c r="O791" s="176"/>
      <c r="Q791" s="166"/>
    </row>
    <row r="792" spans="1:82" x14ac:dyDescent="0.2">
      <c r="A792" s="174"/>
      <c r="B792" s="175"/>
      <c r="C792" s="222" t="s">
        <v>1042</v>
      </c>
      <c r="D792" s="223"/>
      <c r="E792" s="177">
        <v>0.1164</v>
      </c>
      <c r="F792" s="178"/>
      <c r="G792" s="179"/>
      <c r="H792" s="180"/>
      <c r="I792" s="181"/>
      <c r="J792" s="180"/>
      <c r="K792" s="181"/>
      <c r="M792" s="176" t="s">
        <v>1042</v>
      </c>
      <c r="O792" s="176"/>
      <c r="Q792" s="166"/>
    </row>
    <row r="793" spans="1:82" x14ac:dyDescent="0.2">
      <c r="A793" s="174"/>
      <c r="B793" s="175"/>
      <c r="C793" s="222" t="s">
        <v>1043</v>
      </c>
      <c r="D793" s="223"/>
      <c r="E793" s="177">
        <v>6.1600000000000002E-2</v>
      </c>
      <c r="F793" s="178"/>
      <c r="G793" s="179"/>
      <c r="H793" s="180"/>
      <c r="I793" s="181"/>
      <c r="J793" s="180"/>
      <c r="K793" s="181"/>
      <c r="M793" s="176" t="s">
        <v>1043</v>
      </c>
      <c r="O793" s="176"/>
      <c r="Q793" s="166"/>
    </row>
    <row r="794" spans="1:82" x14ac:dyDescent="0.2">
      <c r="A794" s="167">
        <v>207</v>
      </c>
      <c r="B794" s="168" t="s">
        <v>1044</v>
      </c>
      <c r="C794" s="169" t="s">
        <v>1045</v>
      </c>
      <c r="D794" s="170" t="s">
        <v>61</v>
      </c>
      <c r="E794" s="171"/>
      <c r="F794" s="171">
        <v>0</v>
      </c>
      <c r="G794" s="172">
        <f>E794*F794</f>
        <v>0</v>
      </c>
      <c r="H794" s="173">
        <v>0</v>
      </c>
      <c r="I794" s="173">
        <f>E794*H794</f>
        <v>0</v>
      </c>
      <c r="J794" s="173">
        <v>0</v>
      </c>
      <c r="K794" s="173">
        <f>E794*J794</f>
        <v>0</v>
      </c>
      <c r="Q794" s="166">
        <v>2</v>
      </c>
      <c r="AA794" s="143">
        <v>7</v>
      </c>
      <c r="AB794" s="143">
        <v>1002</v>
      </c>
      <c r="AC794" s="143">
        <v>5</v>
      </c>
      <c r="BB794" s="143">
        <v>2</v>
      </c>
      <c r="BC794" s="143">
        <f>IF(BB794=1,G794,0)</f>
        <v>0</v>
      </c>
      <c r="BD794" s="143">
        <f>IF(BB794=2,G794,0)</f>
        <v>0</v>
      </c>
      <c r="BE794" s="143">
        <f>IF(BB794=3,G794,0)</f>
        <v>0</v>
      </c>
      <c r="BF794" s="143">
        <f>IF(BB794=4,G794,0)</f>
        <v>0</v>
      </c>
      <c r="BG794" s="143">
        <f>IF(BB794=5,G794,0)</f>
        <v>0</v>
      </c>
      <c r="CA794" s="143">
        <v>7</v>
      </c>
      <c r="CB794" s="143">
        <v>1002</v>
      </c>
      <c r="CC794" s="166"/>
      <c r="CD794" s="166"/>
    </row>
    <row r="795" spans="1:82" x14ac:dyDescent="0.2">
      <c r="A795" s="182"/>
      <c r="B795" s="183" t="s">
        <v>79</v>
      </c>
      <c r="C795" s="184" t="str">
        <f>CONCATENATE(B740," ",C740)</f>
        <v>762 Konstrukce tesařské</v>
      </c>
      <c r="D795" s="185"/>
      <c r="E795" s="186"/>
      <c r="F795" s="187"/>
      <c r="G795" s="188">
        <f>SUM(G740:G794)</f>
        <v>0</v>
      </c>
      <c r="H795" s="189"/>
      <c r="I795" s="190">
        <f>SUM(I740:I794)</f>
        <v>5.5615746090000009</v>
      </c>
      <c r="J795" s="189"/>
      <c r="K795" s="190">
        <f>SUM(K740:K794)</f>
        <v>-8.0140978999999994</v>
      </c>
      <c r="Q795" s="166">
        <v>4</v>
      </c>
      <c r="BC795" s="191">
        <f>SUM(BC740:BC794)</f>
        <v>0</v>
      </c>
      <c r="BD795" s="191">
        <f>SUM(BD740:BD794)</f>
        <v>0</v>
      </c>
      <c r="BE795" s="191">
        <f>SUM(BE740:BE794)</f>
        <v>0</v>
      </c>
      <c r="BF795" s="191">
        <f>SUM(BF740:BF794)</f>
        <v>0</v>
      </c>
      <c r="BG795" s="191">
        <f>SUM(BG740:BG794)</f>
        <v>0</v>
      </c>
    </row>
    <row r="796" spans="1:82" x14ac:dyDescent="0.2">
      <c r="A796" s="158" t="s">
        <v>76</v>
      </c>
      <c r="B796" s="159" t="s">
        <v>1046</v>
      </c>
      <c r="C796" s="160" t="s">
        <v>1047</v>
      </c>
      <c r="D796" s="161"/>
      <c r="E796" s="162"/>
      <c r="F796" s="162"/>
      <c r="G796" s="163"/>
      <c r="H796" s="164"/>
      <c r="I796" s="165"/>
      <c r="J796" s="164"/>
      <c r="K796" s="165"/>
      <c r="Q796" s="166">
        <v>1</v>
      </c>
    </row>
    <row r="797" spans="1:82" x14ac:dyDescent="0.2">
      <c r="A797" s="167">
        <v>208</v>
      </c>
      <c r="B797" s="168" t="s">
        <v>1048</v>
      </c>
      <c r="C797" s="169" t="s">
        <v>1049</v>
      </c>
      <c r="D797" s="170" t="s">
        <v>162</v>
      </c>
      <c r="E797" s="171">
        <v>34</v>
      </c>
      <c r="F797" s="171">
        <v>0</v>
      </c>
      <c r="G797" s="172">
        <f>E797*F797</f>
        <v>0</v>
      </c>
      <c r="H797" s="173">
        <v>0</v>
      </c>
      <c r="I797" s="173">
        <f>E797*H797</f>
        <v>0</v>
      </c>
      <c r="J797" s="173">
        <v>-1.81E-3</v>
      </c>
      <c r="K797" s="173">
        <f>E797*J797</f>
        <v>-6.1539999999999997E-2</v>
      </c>
      <c r="Q797" s="166">
        <v>2</v>
      </c>
      <c r="AA797" s="143">
        <v>2</v>
      </c>
      <c r="AB797" s="143">
        <v>7</v>
      </c>
      <c r="AC797" s="143">
        <v>7</v>
      </c>
      <c r="BB797" s="143">
        <v>2</v>
      </c>
      <c r="BC797" s="143">
        <f>IF(BB797=1,G797,0)</f>
        <v>0</v>
      </c>
      <c r="BD797" s="143">
        <f>IF(BB797=2,G797,0)</f>
        <v>0</v>
      </c>
      <c r="BE797" s="143">
        <f>IF(BB797=3,G797,0)</f>
        <v>0</v>
      </c>
      <c r="BF797" s="143">
        <f>IF(BB797=4,G797,0)</f>
        <v>0</v>
      </c>
      <c r="BG797" s="143">
        <f>IF(BB797=5,G797,0)</f>
        <v>0</v>
      </c>
      <c r="CA797" s="143">
        <v>2</v>
      </c>
      <c r="CB797" s="143">
        <v>7</v>
      </c>
      <c r="CC797" s="166"/>
      <c r="CD797" s="166"/>
    </row>
    <row r="798" spans="1:82" x14ac:dyDescent="0.2">
      <c r="A798" s="167">
        <v>209</v>
      </c>
      <c r="B798" s="168" t="s">
        <v>1050</v>
      </c>
      <c r="C798" s="169" t="s">
        <v>1051</v>
      </c>
      <c r="D798" s="170" t="s">
        <v>162</v>
      </c>
      <c r="E798" s="171">
        <v>33.975000000000001</v>
      </c>
      <c r="F798" s="171">
        <v>0</v>
      </c>
      <c r="G798" s="172">
        <f>E798*F798</f>
        <v>0</v>
      </c>
      <c r="H798" s="173">
        <v>0</v>
      </c>
      <c r="I798" s="173">
        <f>E798*H798</f>
        <v>0</v>
      </c>
      <c r="J798" s="173">
        <v>-2.3E-3</v>
      </c>
      <c r="K798" s="173">
        <f>E798*J798</f>
        <v>-7.8142500000000004E-2</v>
      </c>
      <c r="Q798" s="166">
        <v>2</v>
      </c>
      <c r="AA798" s="143">
        <v>2</v>
      </c>
      <c r="AB798" s="143">
        <v>7</v>
      </c>
      <c r="AC798" s="143">
        <v>7</v>
      </c>
      <c r="BB798" s="143">
        <v>2</v>
      </c>
      <c r="BC798" s="143">
        <f>IF(BB798=1,G798,0)</f>
        <v>0</v>
      </c>
      <c r="BD798" s="143">
        <f>IF(BB798=2,G798,0)</f>
        <v>0</v>
      </c>
      <c r="BE798" s="143">
        <f>IF(BB798=3,G798,0)</f>
        <v>0</v>
      </c>
      <c r="BF798" s="143">
        <f>IF(BB798=4,G798,0)</f>
        <v>0</v>
      </c>
      <c r="BG798" s="143">
        <f>IF(BB798=5,G798,0)</f>
        <v>0</v>
      </c>
      <c r="CA798" s="143">
        <v>2</v>
      </c>
      <c r="CB798" s="143">
        <v>7</v>
      </c>
      <c r="CC798" s="166"/>
      <c r="CD798" s="166"/>
    </row>
    <row r="799" spans="1:82" x14ac:dyDescent="0.2">
      <c r="A799" s="174"/>
      <c r="B799" s="175"/>
      <c r="C799" s="222" t="s">
        <v>1052</v>
      </c>
      <c r="D799" s="223"/>
      <c r="E799" s="177">
        <v>33.975000000000001</v>
      </c>
      <c r="F799" s="178"/>
      <c r="G799" s="179"/>
      <c r="H799" s="180"/>
      <c r="I799" s="181"/>
      <c r="J799" s="180"/>
      <c r="K799" s="181"/>
      <c r="M799" s="176" t="s">
        <v>1052</v>
      </c>
      <c r="O799" s="176"/>
      <c r="Q799" s="166"/>
    </row>
    <row r="800" spans="1:82" x14ac:dyDescent="0.2">
      <c r="A800" s="167">
        <v>210</v>
      </c>
      <c r="B800" s="168" t="s">
        <v>1053</v>
      </c>
      <c r="C800" s="169" t="s">
        <v>1054</v>
      </c>
      <c r="D800" s="170" t="s">
        <v>162</v>
      </c>
      <c r="E800" s="171">
        <v>9.4</v>
      </c>
      <c r="F800" s="171">
        <v>0</v>
      </c>
      <c r="G800" s="172">
        <f>E800*F800</f>
        <v>0</v>
      </c>
      <c r="H800" s="173">
        <v>0</v>
      </c>
      <c r="I800" s="173">
        <f>E800*H800</f>
        <v>0</v>
      </c>
      <c r="J800" s="173">
        <v>-4.64E-3</v>
      </c>
      <c r="K800" s="173">
        <f>E800*J800</f>
        <v>-4.3616000000000002E-2</v>
      </c>
      <c r="Q800" s="166">
        <v>2</v>
      </c>
      <c r="AA800" s="143">
        <v>2</v>
      </c>
      <c r="AB800" s="143">
        <v>7</v>
      </c>
      <c r="AC800" s="143">
        <v>7</v>
      </c>
      <c r="BB800" s="143">
        <v>2</v>
      </c>
      <c r="BC800" s="143">
        <f>IF(BB800=1,G800,0)</f>
        <v>0</v>
      </c>
      <c r="BD800" s="143">
        <f>IF(BB800=2,G800,0)</f>
        <v>0</v>
      </c>
      <c r="BE800" s="143">
        <f>IF(BB800=3,G800,0)</f>
        <v>0</v>
      </c>
      <c r="BF800" s="143">
        <f>IF(BB800=4,G800,0)</f>
        <v>0</v>
      </c>
      <c r="BG800" s="143">
        <f>IF(BB800=5,G800,0)</f>
        <v>0</v>
      </c>
      <c r="CA800" s="143">
        <v>2</v>
      </c>
      <c r="CB800" s="143">
        <v>7</v>
      </c>
      <c r="CC800" s="166"/>
      <c r="CD800" s="166"/>
    </row>
    <row r="801" spans="1:82" x14ac:dyDescent="0.2">
      <c r="A801" s="174"/>
      <c r="B801" s="175"/>
      <c r="C801" s="222" t="s">
        <v>1055</v>
      </c>
      <c r="D801" s="223"/>
      <c r="E801" s="177">
        <v>9.4</v>
      </c>
      <c r="F801" s="178"/>
      <c r="G801" s="179"/>
      <c r="H801" s="180"/>
      <c r="I801" s="181"/>
      <c r="J801" s="180"/>
      <c r="K801" s="181"/>
      <c r="M801" s="176" t="s">
        <v>1055</v>
      </c>
      <c r="O801" s="176"/>
      <c r="Q801" s="166"/>
    </row>
    <row r="802" spans="1:82" x14ac:dyDescent="0.2">
      <c r="A802" s="167">
        <v>211</v>
      </c>
      <c r="B802" s="168" t="s">
        <v>1056</v>
      </c>
      <c r="C802" s="169" t="s">
        <v>1057</v>
      </c>
      <c r="D802" s="170" t="s">
        <v>162</v>
      </c>
      <c r="E802" s="171">
        <v>12</v>
      </c>
      <c r="F802" s="171">
        <v>0</v>
      </c>
      <c r="G802" s="172">
        <f>E802*F802</f>
        <v>0</v>
      </c>
      <c r="H802" s="173">
        <v>0</v>
      </c>
      <c r="I802" s="173">
        <f>E802*H802</f>
        <v>0</v>
      </c>
      <c r="J802" s="173">
        <v>-3.3600000000000001E-3</v>
      </c>
      <c r="K802" s="173">
        <f>E802*J802</f>
        <v>-4.0320000000000002E-2</v>
      </c>
      <c r="Q802" s="166">
        <v>2</v>
      </c>
      <c r="AA802" s="143">
        <v>2</v>
      </c>
      <c r="AB802" s="143">
        <v>7</v>
      </c>
      <c r="AC802" s="143">
        <v>7</v>
      </c>
      <c r="BB802" s="143">
        <v>2</v>
      </c>
      <c r="BC802" s="143">
        <f>IF(BB802=1,G802,0)</f>
        <v>0</v>
      </c>
      <c r="BD802" s="143">
        <f>IF(BB802=2,G802,0)</f>
        <v>0</v>
      </c>
      <c r="BE802" s="143">
        <f>IF(BB802=3,G802,0)</f>
        <v>0</v>
      </c>
      <c r="BF802" s="143">
        <f>IF(BB802=4,G802,0)</f>
        <v>0</v>
      </c>
      <c r="BG802" s="143">
        <f>IF(BB802=5,G802,0)</f>
        <v>0</v>
      </c>
      <c r="CA802" s="143">
        <v>2</v>
      </c>
      <c r="CB802" s="143">
        <v>7</v>
      </c>
      <c r="CC802" s="166"/>
      <c r="CD802" s="166"/>
    </row>
    <row r="803" spans="1:82" ht="22.5" x14ac:dyDescent="0.2">
      <c r="A803" s="167">
        <v>212</v>
      </c>
      <c r="B803" s="168" t="s">
        <v>1058</v>
      </c>
      <c r="C803" s="169" t="s">
        <v>1059</v>
      </c>
      <c r="D803" s="170" t="s">
        <v>191</v>
      </c>
      <c r="E803" s="171">
        <v>3</v>
      </c>
      <c r="F803" s="171">
        <v>0</v>
      </c>
      <c r="G803" s="172">
        <f>E803*F803</f>
        <v>0</v>
      </c>
      <c r="H803" s="173">
        <v>0</v>
      </c>
      <c r="I803" s="173">
        <f>E803*H803</f>
        <v>0</v>
      </c>
      <c r="J803" s="173">
        <v>0</v>
      </c>
      <c r="K803" s="173">
        <f>E803*J803</f>
        <v>0</v>
      </c>
      <c r="Q803" s="166">
        <v>2</v>
      </c>
      <c r="AA803" s="143">
        <v>1</v>
      </c>
      <c r="AB803" s="143">
        <v>0</v>
      </c>
      <c r="AC803" s="143">
        <v>0</v>
      </c>
      <c r="BB803" s="143">
        <v>2</v>
      </c>
      <c r="BC803" s="143">
        <f>IF(BB803=1,G803,0)</f>
        <v>0</v>
      </c>
      <c r="BD803" s="143">
        <f>IF(BB803=2,G803,0)</f>
        <v>0</v>
      </c>
      <c r="BE803" s="143">
        <f>IF(BB803=3,G803,0)</f>
        <v>0</v>
      </c>
      <c r="BF803" s="143">
        <f>IF(BB803=4,G803,0)</f>
        <v>0</v>
      </c>
      <c r="BG803" s="143">
        <f>IF(BB803=5,G803,0)</f>
        <v>0</v>
      </c>
      <c r="CA803" s="143">
        <v>1</v>
      </c>
      <c r="CB803" s="143">
        <v>0</v>
      </c>
      <c r="CC803" s="166"/>
      <c r="CD803" s="166"/>
    </row>
    <row r="804" spans="1:82" x14ac:dyDescent="0.2">
      <c r="A804" s="167">
        <v>213</v>
      </c>
      <c r="B804" s="168" t="s">
        <v>1060</v>
      </c>
      <c r="C804" s="169" t="s">
        <v>1061</v>
      </c>
      <c r="D804" s="170" t="s">
        <v>88</v>
      </c>
      <c r="E804" s="171">
        <v>10.925000000000001</v>
      </c>
      <c r="F804" s="171">
        <v>0</v>
      </c>
      <c r="G804" s="172">
        <f>E804*F804</f>
        <v>0</v>
      </c>
      <c r="H804" s="173">
        <v>1.5630000000000002E-2</v>
      </c>
      <c r="I804" s="173">
        <f>E804*H804</f>
        <v>0.17075775000000004</v>
      </c>
      <c r="J804" s="173">
        <v>0</v>
      </c>
      <c r="K804" s="173">
        <f>E804*J804</f>
        <v>0</v>
      </c>
      <c r="Q804" s="166">
        <v>2</v>
      </c>
      <c r="AA804" s="143">
        <v>2</v>
      </c>
      <c r="AB804" s="143">
        <v>0</v>
      </c>
      <c r="AC804" s="143">
        <v>0</v>
      </c>
      <c r="BB804" s="143">
        <v>2</v>
      </c>
      <c r="BC804" s="143">
        <f>IF(BB804=1,G804,0)</f>
        <v>0</v>
      </c>
      <c r="BD804" s="143">
        <f>IF(BB804=2,G804,0)</f>
        <v>0</v>
      </c>
      <c r="BE804" s="143">
        <f>IF(BB804=3,G804,0)</f>
        <v>0</v>
      </c>
      <c r="BF804" s="143">
        <f>IF(BB804=4,G804,0)</f>
        <v>0</v>
      </c>
      <c r="BG804" s="143">
        <f>IF(BB804=5,G804,0)</f>
        <v>0</v>
      </c>
      <c r="CA804" s="143">
        <v>2</v>
      </c>
      <c r="CB804" s="143">
        <v>0</v>
      </c>
      <c r="CC804" s="166"/>
      <c r="CD804" s="166"/>
    </row>
    <row r="805" spans="1:82" x14ac:dyDescent="0.2">
      <c r="A805" s="174"/>
      <c r="B805" s="175"/>
      <c r="C805" s="222" t="s">
        <v>386</v>
      </c>
      <c r="D805" s="223"/>
      <c r="E805" s="177">
        <v>4.125</v>
      </c>
      <c r="F805" s="178"/>
      <c r="G805" s="179"/>
      <c r="H805" s="180"/>
      <c r="I805" s="181"/>
      <c r="J805" s="180"/>
      <c r="K805" s="181"/>
      <c r="M805" s="176" t="s">
        <v>386</v>
      </c>
      <c r="O805" s="176"/>
      <c r="Q805" s="166"/>
    </row>
    <row r="806" spans="1:82" x14ac:dyDescent="0.2">
      <c r="A806" s="174"/>
      <c r="B806" s="175"/>
      <c r="C806" s="222" t="s">
        <v>382</v>
      </c>
      <c r="D806" s="223"/>
      <c r="E806" s="177">
        <v>6.8</v>
      </c>
      <c r="F806" s="178"/>
      <c r="G806" s="179"/>
      <c r="H806" s="180"/>
      <c r="I806" s="181"/>
      <c r="J806" s="180"/>
      <c r="K806" s="181"/>
      <c r="M806" s="176" t="s">
        <v>382</v>
      </c>
      <c r="O806" s="176"/>
      <c r="Q806" s="166"/>
    </row>
    <row r="807" spans="1:82" x14ac:dyDescent="0.2">
      <c r="A807" s="167">
        <v>214</v>
      </c>
      <c r="B807" s="168" t="s">
        <v>1062</v>
      </c>
      <c r="C807" s="169" t="s">
        <v>1063</v>
      </c>
      <c r="D807" s="170" t="s">
        <v>162</v>
      </c>
      <c r="E807" s="171">
        <v>56</v>
      </c>
      <c r="F807" s="171">
        <v>0</v>
      </c>
      <c r="G807" s="172">
        <f>E807*F807</f>
        <v>0</v>
      </c>
      <c r="H807" s="173">
        <v>3.2499999999999999E-3</v>
      </c>
      <c r="I807" s="173">
        <f>E807*H807</f>
        <v>0.182</v>
      </c>
      <c r="J807" s="173">
        <v>0</v>
      </c>
      <c r="K807" s="173">
        <f>E807*J807</f>
        <v>0</v>
      </c>
      <c r="Q807" s="166">
        <v>2</v>
      </c>
      <c r="AA807" s="143">
        <v>2</v>
      </c>
      <c r="AB807" s="143">
        <v>7</v>
      </c>
      <c r="AC807" s="143">
        <v>7</v>
      </c>
      <c r="BB807" s="143">
        <v>2</v>
      </c>
      <c r="BC807" s="143">
        <f>IF(BB807=1,G807,0)</f>
        <v>0</v>
      </c>
      <c r="BD807" s="143">
        <f>IF(BB807=2,G807,0)</f>
        <v>0</v>
      </c>
      <c r="BE807" s="143">
        <f>IF(BB807=3,G807,0)</f>
        <v>0</v>
      </c>
      <c r="BF807" s="143">
        <f>IF(BB807=4,G807,0)</f>
        <v>0</v>
      </c>
      <c r="BG807" s="143">
        <f>IF(BB807=5,G807,0)</f>
        <v>0</v>
      </c>
      <c r="CA807" s="143">
        <v>2</v>
      </c>
      <c r="CB807" s="143">
        <v>7</v>
      </c>
      <c r="CC807" s="166"/>
      <c r="CD807" s="166"/>
    </row>
    <row r="808" spans="1:82" x14ac:dyDescent="0.2">
      <c r="A808" s="174"/>
      <c r="B808" s="175"/>
      <c r="C808" s="222" t="s">
        <v>1064</v>
      </c>
      <c r="D808" s="223"/>
      <c r="E808" s="177">
        <v>45</v>
      </c>
      <c r="F808" s="178"/>
      <c r="G808" s="179"/>
      <c r="H808" s="180"/>
      <c r="I808" s="181"/>
      <c r="J808" s="180"/>
      <c r="K808" s="181"/>
      <c r="M808" s="176" t="s">
        <v>1064</v>
      </c>
      <c r="O808" s="176"/>
      <c r="Q808" s="166"/>
    </row>
    <row r="809" spans="1:82" x14ac:dyDescent="0.2">
      <c r="A809" s="174"/>
      <c r="B809" s="175"/>
      <c r="C809" s="222" t="s">
        <v>1065</v>
      </c>
      <c r="D809" s="223"/>
      <c r="E809" s="177">
        <v>11</v>
      </c>
      <c r="F809" s="178"/>
      <c r="G809" s="179"/>
      <c r="H809" s="180"/>
      <c r="I809" s="181"/>
      <c r="J809" s="180"/>
      <c r="K809" s="181"/>
      <c r="M809" s="176" t="s">
        <v>1065</v>
      </c>
      <c r="O809" s="176"/>
      <c r="Q809" s="166"/>
    </row>
    <row r="810" spans="1:82" x14ac:dyDescent="0.2">
      <c r="A810" s="167">
        <v>215</v>
      </c>
      <c r="B810" s="168" t="s">
        <v>1066</v>
      </c>
      <c r="C810" s="169" t="s">
        <v>1067</v>
      </c>
      <c r="D810" s="170" t="s">
        <v>162</v>
      </c>
      <c r="E810" s="171">
        <v>8.5</v>
      </c>
      <c r="F810" s="171">
        <v>0</v>
      </c>
      <c r="G810" s="172">
        <f>E810*F810</f>
        <v>0</v>
      </c>
      <c r="H810" s="173">
        <v>2.66E-3</v>
      </c>
      <c r="I810" s="173">
        <f>E810*H810</f>
        <v>2.2610000000000002E-2</v>
      </c>
      <c r="J810" s="173">
        <v>0</v>
      </c>
      <c r="K810" s="173">
        <f>E810*J810</f>
        <v>0</v>
      </c>
      <c r="Q810" s="166">
        <v>2</v>
      </c>
      <c r="AA810" s="143">
        <v>2</v>
      </c>
      <c r="AB810" s="143">
        <v>7</v>
      </c>
      <c r="AC810" s="143">
        <v>7</v>
      </c>
      <c r="BB810" s="143">
        <v>2</v>
      </c>
      <c r="BC810" s="143">
        <f>IF(BB810=1,G810,0)</f>
        <v>0</v>
      </c>
      <c r="BD810" s="143">
        <f>IF(BB810=2,G810,0)</f>
        <v>0</v>
      </c>
      <c r="BE810" s="143">
        <f>IF(BB810=3,G810,0)</f>
        <v>0</v>
      </c>
      <c r="BF810" s="143">
        <f>IF(BB810=4,G810,0)</f>
        <v>0</v>
      </c>
      <c r="BG810" s="143">
        <f>IF(BB810=5,G810,0)</f>
        <v>0</v>
      </c>
      <c r="CA810" s="143">
        <v>2</v>
      </c>
      <c r="CB810" s="143">
        <v>7</v>
      </c>
      <c r="CC810" s="166"/>
      <c r="CD810" s="166"/>
    </row>
    <row r="811" spans="1:82" x14ac:dyDescent="0.2">
      <c r="A811" s="174"/>
      <c r="B811" s="175"/>
      <c r="C811" s="222" t="s">
        <v>1068</v>
      </c>
      <c r="D811" s="223"/>
      <c r="E811" s="177">
        <v>2.5</v>
      </c>
      <c r="F811" s="178"/>
      <c r="G811" s="179"/>
      <c r="H811" s="180"/>
      <c r="I811" s="181"/>
      <c r="J811" s="180"/>
      <c r="K811" s="181"/>
      <c r="M811" s="176" t="s">
        <v>1068</v>
      </c>
      <c r="O811" s="176"/>
      <c r="Q811" s="166"/>
    </row>
    <row r="812" spans="1:82" x14ac:dyDescent="0.2">
      <c r="A812" s="174"/>
      <c r="B812" s="175"/>
      <c r="C812" s="222" t="s">
        <v>1069</v>
      </c>
      <c r="D812" s="223"/>
      <c r="E812" s="177">
        <v>6</v>
      </c>
      <c r="F812" s="178"/>
      <c r="G812" s="179"/>
      <c r="H812" s="180"/>
      <c r="I812" s="181"/>
      <c r="J812" s="180"/>
      <c r="K812" s="181"/>
      <c r="M812" s="176" t="s">
        <v>1069</v>
      </c>
      <c r="O812" s="176"/>
      <c r="Q812" s="166"/>
    </row>
    <row r="813" spans="1:82" x14ac:dyDescent="0.2">
      <c r="A813" s="167">
        <v>216</v>
      </c>
      <c r="B813" s="168" t="s">
        <v>1070</v>
      </c>
      <c r="C813" s="169" t="s">
        <v>1071</v>
      </c>
      <c r="D813" s="170" t="s">
        <v>162</v>
      </c>
      <c r="E813" s="171">
        <v>53</v>
      </c>
      <c r="F813" s="171">
        <v>0</v>
      </c>
      <c r="G813" s="172">
        <f>E813*F813</f>
        <v>0</v>
      </c>
      <c r="H813" s="173">
        <v>2.63E-3</v>
      </c>
      <c r="I813" s="173">
        <f>E813*H813</f>
        <v>0.13938999999999999</v>
      </c>
      <c r="J813" s="173">
        <v>0</v>
      </c>
      <c r="K813" s="173">
        <f>E813*J813</f>
        <v>0</v>
      </c>
      <c r="Q813" s="166">
        <v>2</v>
      </c>
      <c r="AA813" s="143">
        <v>2</v>
      </c>
      <c r="AB813" s="143">
        <v>7</v>
      </c>
      <c r="AC813" s="143">
        <v>7</v>
      </c>
      <c r="BB813" s="143">
        <v>2</v>
      </c>
      <c r="BC813" s="143">
        <f>IF(BB813=1,G813,0)</f>
        <v>0</v>
      </c>
      <c r="BD813" s="143">
        <f>IF(BB813=2,G813,0)</f>
        <v>0</v>
      </c>
      <c r="BE813" s="143">
        <f>IF(BB813=3,G813,0)</f>
        <v>0</v>
      </c>
      <c r="BF813" s="143">
        <f>IF(BB813=4,G813,0)</f>
        <v>0</v>
      </c>
      <c r="BG813" s="143">
        <f>IF(BB813=5,G813,0)</f>
        <v>0</v>
      </c>
      <c r="CA813" s="143">
        <v>2</v>
      </c>
      <c r="CB813" s="143">
        <v>7</v>
      </c>
      <c r="CC813" s="166"/>
      <c r="CD813" s="166"/>
    </row>
    <row r="814" spans="1:82" x14ac:dyDescent="0.2">
      <c r="A814" s="174"/>
      <c r="B814" s="175"/>
      <c r="C814" s="222" t="s">
        <v>1072</v>
      </c>
      <c r="D814" s="223"/>
      <c r="E814" s="177">
        <v>45</v>
      </c>
      <c r="F814" s="178"/>
      <c r="G814" s="179"/>
      <c r="H814" s="180"/>
      <c r="I814" s="181"/>
      <c r="J814" s="180"/>
      <c r="K814" s="181"/>
      <c r="M814" s="176" t="s">
        <v>1072</v>
      </c>
      <c r="O814" s="176"/>
      <c r="Q814" s="166"/>
    </row>
    <row r="815" spans="1:82" x14ac:dyDescent="0.2">
      <c r="A815" s="174"/>
      <c r="B815" s="175"/>
      <c r="C815" s="222" t="s">
        <v>1073</v>
      </c>
      <c r="D815" s="223"/>
      <c r="E815" s="177">
        <v>2</v>
      </c>
      <c r="F815" s="178"/>
      <c r="G815" s="179"/>
      <c r="H815" s="180"/>
      <c r="I815" s="181"/>
      <c r="J815" s="180"/>
      <c r="K815" s="181"/>
      <c r="M815" s="176" t="s">
        <v>1073</v>
      </c>
      <c r="O815" s="176"/>
      <c r="Q815" s="166"/>
    </row>
    <row r="816" spans="1:82" x14ac:dyDescent="0.2">
      <c r="A816" s="174"/>
      <c r="B816" s="175"/>
      <c r="C816" s="222" t="s">
        <v>1074</v>
      </c>
      <c r="D816" s="223"/>
      <c r="E816" s="177">
        <v>2</v>
      </c>
      <c r="F816" s="178"/>
      <c r="G816" s="179"/>
      <c r="H816" s="180"/>
      <c r="I816" s="181"/>
      <c r="J816" s="180"/>
      <c r="K816" s="181"/>
      <c r="M816" s="176" t="s">
        <v>1074</v>
      </c>
      <c r="O816" s="176"/>
      <c r="Q816" s="166"/>
    </row>
    <row r="817" spans="1:82" x14ac:dyDescent="0.2">
      <c r="A817" s="174"/>
      <c r="B817" s="175"/>
      <c r="C817" s="222" t="s">
        <v>1075</v>
      </c>
      <c r="D817" s="223"/>
      <c r="E817" s="177">
        <v>4</v>
      </c>
      <c r="F817" s="178"/>
      <c r="G817" s="179"/>
      <c r="H817" s="180"/>
      <c r="I817" s="181"/>
      <c r="J817" s="180"/>
      <c r="K817" s="181"/>
      <c r="M817" s="176" t="s">
        <v>1075</v>
      </c>
      <c r="O817" s="176"/>
      <c r="Q817" s="166"/>
    </row>
    <row r="818" spans="1:82" x14ac:dyDescent="0.2">
      <c r="A818" s="167">
        <v>217</v>
      </c>
      <c r="B818" s="168" t="s">
        <v>1076</v>
      </c>
      <c r="C818" s="169" t="s">
        <v>1077</v>
      </c>
      <c r="D818" s="170" t="s">
        <v>162</v>
      </c>
      <c r="E818" s="171">
        <v>49.5</v>
      </c>
      <c r="F818" s="171">
        <v>0</v>
      </c>
      <c r="G818" s="172">
        <f>E818*F818</f>
        <v>0</v>
      </c>
      <c r="H818" s="173">
        <v>2.4199999999999998E-3</v>
      </c>
      <c r="I818" s="173">
        <f>E818*H818</f>
        <v>0.11978999999999999</v>
      </c>
      <c r="J818" s="173">
        <v>0</v>
      </c>
      <c r="K818" s="173">
        <f>E818*J818</f>
        <v>0</v>
      </c>
      <c r="Q818" s="166">
        <v>2</v>
      </c>
      <c r="AA818" s="143">
        <v>2</v>
      </c>
      <c r="AB818" s="143">
        <v>7</v>
      </c>
      <c r="AC818" s="143">
        <v>7</v>
      </c>
      <c r="BB818" s="143">
        <v>2</v>
      </c>
      <c r="BC818" s="143">
        <f>IF(BB818=1,G818,0)</f>
        <v>0</v>
      </c>
      <c r="BD818" s="143">
        <f>IF(BB818=2,G818,0)</f>
        <v>0</v>
      </c>
      <c r="BE818" s="143">
        <f>IF(BB818=3,G818,0)</f>
        <v>0</v>
      </c>
      <c r="BF818" s="143">
        <f>IF(BB818=4,G818,0)</f>
        <v>0</v>
      </c>
      <c r="BG818" s="143">
        <f>IF(BB818=5,G818,0)</f>
        <v>0</v>
      </c>
      <c r="CA818" s="143">
        <v>2</v>
      </c>
      <c r="CB818" s="143">
        <v>7</v>
      </c>
      <c r="CC818" s="166"/>
      <c r="CD818" s="166"/>
    </row>
    <row r="819" spans="1:82" x14ac:dyDescent="0.2">
      <c r="A819" s="174"/>
      <c r="B819" s="175"/>
      <c r="C819" s="222" t="s">
        <v>1078</v>
      </c>
      <c r="D819" s="223"/>
      <c r="E819" s="177">
        <v>49.5</v>
      </c>
      <c r="F819" s="178"/>
      <c r="G819" s="179"/>
      <c r="H819" s="180"/>
      <c r="I819" s="181"/>
      <c r="J819" s="180"/>
      <c r="K819" s="181"/>
      <c r="M819" s="176" t="s">
        <v>1078</v>
      </c>
      <c r="O819" s="176"/>
      <c r="Q819" s="166"/>
    </row>
    <row r="820" spans="1:82" x14ac:dyDescent="0.2">
      <c r="A820" s="167">
        <v>218</v>
      </c>
      <c r="B820" s="168" t="s">
        <v>1079</v>
      </c>
      <c r="C820" s="169" t="s">
        <v>1080</v>
      </c>
      <c r="D820" s="170" t="s">
        <v>162</v>
      </c>
      <c r="E820" s="171">
        <v>3.5</v>
      </c>
      <c r="F820" s="171">
        <v>0</v>
      </c>
      <c r="G820" s="172">
        <f>E820*F820</f>
        <v>0</v>
      </c>
      <c r="H820" s="173">
        <v>2.1199999999999999E-3</v>
      </c>
      <c r="I820" s="173">
        <f>E820*H820</f>
        <v>7.4199999999999995E-3</v>
      </c>
      <c r="J820" s="173">
        <v>0</v>
      </c>
      <c r="K820" s="173">
        <f>E820*J820</f>
        <v>0</v>
      </c>
      <c r="Q820" s="166">
        <v>2</v>
      </c>
      <c r="AA820" s="143">
        <v>2</v>
      </c>
      <c r="AB820" s="143">
        <v>7</v>
      </c>
      <c r="AC820" s="143">
        <v>7</v>
      </c>
      <c r="BB820" s="143">
        <v>2</v>
      </c>
      <c r="BC820" s="143">
        <f>IF(BB820=1,G820,0)</f>
        <v>0</v>
      </c>
      <c r="BD820" s="143">
        <f>IF(BB820=2,G820,0)</f>
        <v>0</v>
      </c>
      <c r="BE820" s="143">
        <f>IF(BB820=3,G820,0)</f>
        <v>0</v>
      </c>
      <c r="BF820" s="143">
        <f>IF(BB820=4,G820,0)</f>
        <v>0</v>
      </c>
      <c r="BG820" s="143">
        <f>IF(BB820=5,G820,0)</f>
        <v>0</v>
      </c>
      <c r="CA820" s="143">
        <v>2</v>
      </c>
      <c r="CB820" s="143">
        <v>7</v>
      </c>
      <c r="CC820" s="166"/>
      <c r="CD820" s="166"/>
    </row>
    <row r="821" spans="1:82" x14ac:dyDescent="0.2">
      <c r="A821" s="174"/>
      <c r="B821" s="175"/>
      <c r="C821" s="222" t="s">
        <v>1081</v>
      </c>
      <c r="D821" s="223"/>
      <c r="E821" s="177">
        <v>3.5</v>
      </c>
      <c r="F821" s="178"/>
      <c r="G821" s="179"/>
      <c r="H821" s="180"/>
      <c r="I821" s="181"/>
      <c r="J821" s="180"/>
      <c r="K821" s="181"/>
      <c r="M821" s="176" t="s">
        <v>1081</v>
      </c>
      <c r="O821" s="176"/>
      <c r="Q821" s="166"/>
    </row>
    <row r="822" spans="1:82" x14ac:dyDescent="0.2">
      <c r="A822" s="167">
        <v>219</v>
      </c>
      <c r="B822" s="168" t="s">
        <v>1082</v>
      </c>
      <c r="C822" s="169" t="s">
        <v>1083</v>
      </c>
      <c r="D822" s="170" t="s">
        <v>162</v>
      </c>
      <c r="E822" s="171">
        <v>32</v>
      </c>
      <c r="F822" s="171">
        <v>0</v>
      </c>
      <c r="G822" s="172">
        <f>E822*F822</f>
        <v>0</v>
      </c>
      <c r="H822" s="173">
        <v>2.7299999999999998E-3</v>
      </c>
      <c r="I822" s="173">
        <f>E822*H822</f>
        <v>8.7359999999999993E-2</v>
      </c>
      <c r="J822" s="173">
        <v>0</v>
      </c>
      <c r="K822" s="173">
        <f>E822*J822</f>
        <v>0</v>
      </c>
      <c r="Q822" s="166">
        <v>2</v>
      </c>
      <c r="AA822" s="143">
        <v>2</v>
      </c>
      <c r="AB822" s="143">
        <v>7</v>
      </c>
      <c r="AC822" s="143">
        <v>7</v>
      </c>
      <c r="BB822" s="143">
        <v>2</v>
      </c>
      <c r="BC822" s="143">
        <f>IF(BB822=1,G822,0)</f>
        <v>0</v>
      </c>
      <c r="BD822" s="143">
        <f>IF(BB822=2,G822,0)</f>
        <v>0</v>
      </c>
      <c r="BE822" s="143">
        <f>IF(BB822=3,G822,0)</f>
        <v>0</v>
      </c>
      <c r="BF822" s="143">
        <f>IF(BB822=4,G822,0)</f>
        <v>0</v>
      </c>
      <c r="BG822" s="143">
        <f>IF(BB822=5,G822,0)</f>
        <v>0</v>
      </c>
      <c r="CA822" s="143">
        <v>2</v>
      </c>
      <c r="CB822" s="143">
        <v>7</v>
      </c>
      <c r="CC822" s="166"/>
      <c r="CD822" s="166"/>
    </row>
    <row r="823" spans="1:82" x14ac:dyDescent="0.2">
      <c r="A823" s="174"/>
      <c r="B823" s="175"/>
      <c r="C823" s="222" t="s">
        <v>1084</v>
      </c>
      <c r="D823" s="223"/>
      <c r="E823" s="177">
        <v>32</v>
      </c>
      <c r="F823" s="178"/>
      <c r="G823" s="179"/>
      <c r="H823" s="180"/>
      <c r="I823" s="181"/>
      <c r="J823" s="180"/>
      <c r="K823" s="181"/>
      <c r="M823" s="176" t="s">
        <v>1084</v>
      </c>
      <c r="O823" s="176"/>
      <c r="Q823" s="166"/>
    </row>
    <row r="824" spans="1:82" x14ac:dyDescent="0.2">
      <c r="A824" s="167">
        <v>220</v>
      </c>
      <c r="B824" s="168" t="s">
        <v>1085</v>
      </c>
      <c r="C824" s="169" t="s">
        <v>1086</v>
      </c>
      <c r="D824" s="170" t="s">
        <v>162</v>
      </c>
      <c r="E824" s="171">
        <v>13</v>
      </c>
      <c r="F824" s="171">
        <v>0</v>
      </c>
      <c r="G824" s="172">
        <f>E824*F824</f>
        <v>0</v>
      </c>
      <c r="H824" s="173">
        <v>2.31E-3</v>
      </c>
      <c r="I824" s="173">
        <f>E824*H824</f>
        <v>3.0030000000000001E-2</v>
      </c>
      <c r="J824" s="173">
        <v>0</v>
      </c>
      <c r="K824" s="173">
        <f>E824*J824</f>
        <v>0</v>
      </c>
      <c r="Q824" s="166">
        <v>2</v>
      </c>
      <c r="AA824" s="143">
        <v>2</v>
      </c>
      <c r="AB824" s="143">
        <v>7</v>
      </c>
      <c r="AC824" s="143">
        <v>7</v>
      </c>
      <c r="BB824" s="143">
        <v>2</v>
      </c>
      <c r="BC824" s="143">
        <f>IF(BB824=1,G824,0)</f>
        <v>0</v>
      </c>
      <c r="BD824" s="143">
        <f>IF(BB824=2,G824,0)</f>
        <v>0</v>
      </c>
      <c r="BE824" s="143">
        <f>IF(BB824=3,G824,0)</f>
        <v>0</v>
      </c>
      <c r="BF824" s="143">
        <f>IF(BB824=4,G824,0)</f>
        <v>0</v>
      </c>
      <c r="BG824" s="143">
        <f>IF(BB824=5,G824,0)</f>
        <v>0</v>
      </c>
      <c r="CA824" s="143">
        <v>2</v>
      </c>
      <c r="CB824" s="143">
        <v>7</v>
      </c>
      <c r="CC824" s="166"/>
      <c r="CD824" s="166"/>
    </row>
    <row r="825" spans="1:82" x14ac:dyDescent="0.2">
      <c r="A825" s="174"/>
      <c r="B825" s="175"/>
      <c r="C825" s="222" t="s">
        <v>1087</v>
      </c>
      <c r="D825" s="223"/>
      <c r="E825" s="177">
        <v>13</v>
      </c>
      <c r="F825" s="178"/>
      <c r="G825" s="179"/>
      <c r="H825" s="180"/>
      <c r="I825" s="181"/>
      <c r="J825" s="180"/>
      <c r="K825" s="181"/>
      <c r="M825" s="176" t="s">
        <v>1087</v>
      </c>
      <c r="O825" s="176"/>
      <c r="Q825" s="166"/>
    </row>
    <row r="826" spans="1:82" x14ac:dyDescent="0.2">
      <c r="A826" s="167">
        <v>221</v>
      </c>
      <c r="B826" s="168" t="s">
        <v>1088</v>
      </c>
      <c r="C826" s="169" t="s">
        <v>1089</v>
      </c>
      <c r="D826" s="170" t="s">
        <v>61</v>
      </c>
      <c r="E826" s="171"/>
      <c r="F826" s="171">
        <v>0</v>
      </c>
      <c r="G826" s="172">
        <f>E826*F826</f>
        <v>0</v>
      </c>
      <c r="H826" s="173">
        <v>0</v>
      </c>
      <c r="I826" s="173">
        <f>E826*H826</f>
        <v>0</v>
      </c>
      <c r="J826" s="173">
        <v>0</v>
      </c>
      <c r="K826" s="173">
        <f>E826*J826</f>
        <v>0</v>
      </c>
      <c r="Q826" s="166">
        <v>2</v>
      </c>
      <c r="AA826" s="143">
        <v>7</v>
      </c>
      <c r="AB826" s="143">
        <v>1002</v>
      </c>
      <c r="AC826" s="143">
        <v>5</v>
      </c>
      <c r="BB826" s="143">
        <v>2</v>
      </c>
      <c r="BC826" s="143">
        <f>IF(BB826=1,G826,0)</f>
        <v>0</v>
      </c>
      <c r="BD826" s="143">
        <f>IF(BB826=2,G826,0)</f>
        <v>0</v>
      </c>
      <c r="BE826" s="143">
        <f>IF(BB826=3,G826,0)</f>
        <v>0</v>
      </c>
      <c r="BF826" s="143">
        <f>IF(BB826=4,G826,0)</f>
        <v>0</v>
      </c>
      <c r="BG826" s="143">
        <f>IF(BB826=5,G826,0)</f>
        <v>0</v>
      </c>
      <c r="CA826" s="143">
        <v>7</v>
      </c>
      <c r="CB826" s="143">
        <v>1002</v>
      </c>
      <c r="CC826" s="166"/>
      <c r="CD826" s="166"/>
    </row>
    <row r="827" spans="1:82" x14ac:dyDescent="0.2">
      <c r="A827" s="182"/>
      <c r="B827" s="183" t="s">
        <v>79</v>
      </c>
      <c r="C827" s="184" t="str">
        <f>CONCATENATE(B796," ",C796)</f>
        <v>764 Konstrukce klempířské</v>
      </c>
      <c r="D827" s="185"/>
      <c r="E827" s="186"/>
      <c r="F827" s="187"/>
      <c r="G827" s="188">
        <f>SUM(G796:G826)</f>
        <v>0</v>
      </c>
      <c r="H827" s="189"/>
      <c r="I827" s="190">
        <f>SUM(I796:I826)</f>
        <v>0.75935774999999994</v>
      </c>
      <c r="J827" s="189"/>
      <c r="K827" s="190">
        <f>SUM(K796:K826)</f>
        <v>-0.22361849999999997</v>
      </c>
      <c r="Q827" s="166">
        <v>4</v>
      </c>
      <c r="BC827" s="191">
        <f>SUM(BC796:BC826)</f>
        <v>0</v>
      </c>
      <c r="BD827" s="191">
        <f>SUM(BD796:BD826)</f>
        <v>0</v>
      </c>
      <c r="BE827" s="191">
        <f>SUM(BE796:BE826)</f>
        <v>0</v>
      </c>
      <c r="BF827" s="191">
        <f>SUM(BF796:BF826)</f>
        <v>0</v>
      </c>
      <c r="BG827" s="191">
        <f>SUM(BG796:BG826)</f>
        <v>0</v>
      </c>
    </row>
    <row r="828" spans="1:82" x14ac:dyDescent="0.2">
      <c r="A828" s="158" t="s">
        <v>76</v>
      </c>
      <c r="B828" s="159" t="s">
        <v>1090</v>
      </c>
      <c r="C828" s="160" t="s">
        <v>1091</v>
      </c>
      <c r="D828" s="161"/>
      <c r="E828" s="162"/>
      <c r="F828" s="162"/>
      <c r="G828" s="163"/>
      <c r="H828" s="164"/>
      <c r="I828" s="165"/>
      <c r="J828" s="164"/>
      <c r="K828" s="165"/>
      <c r="Q828" s="166">
        <v>1</v>
      </c>
    </row>
    <row r="829" spans="1:82" x14ac:dyDescent="0.2">
      <c r="A829" s="167">
        <v>222</v>
      </c>
      <c r="B829" s="168" t="s">
        <v>1092</v>
      </c>
      <c r="C829" s="169" t="s">
        <v>1093</v>
      </c>
      <c r="D829" s="170" t="s">
        <v>88</v>
      </c>
      <c r="E829" s="171">
        <v>17.8</v>
      </c>
      <c r="F829" s="171">
        <v>0</v>
      </c>
      <c r="G829" s="172">
        <f>E829*F829</f>
        <v>0</v>
      </c>
      <c r="H829" s="173">
        <v>0</v>
      </c>
      <c r="I829" s="173">
        <f>E829*H829</f>
        <v>0</v>
      </c>
      <c r="J829" s="173">
        <v>-0.1</v>
      </c>
      <c r="K829" s="173">
        <f>E829*J829</f>
        <v>-1.7800000000000002</v>
      </c>
      <c r="Q829" s="166">
        <v>2</v>
      </c>
      <c r="AA829" s="143">
        <v>1</v>
      </c>
      <c r="AB829" s="143">
        <v>7</v>
      </c>
      <c r="AC829" s="143">
        <v>7</v>
      </c>
      <c r="BB829" s="143">
        <v>2</v>
      </c>
      <c r="BC829" s="143">
        <f>IF(BB829=1,G829,0)</f>
        <v>0</v>
      </c>
      <c r="BD829" s="143">
        <f>IF(BB829=2,G829,0)</f>
        <v>0</v>
      </c>
      <c r="BE829" s="143">
        <f>IF(BB829=3,G829,0)</f>
        <v>0</v>
      </c>
      <c r="BF829" s="143">
        <f>IF(BB829=4,G829,0)</f>
        <v>0</v>
      </c>
      <c r="BG829" s="143">
        <f>IF(BB829=5,G829,0)</f>
        <v>0</v>
      </c>
      <c r="CA829" s="143">
        <v>1</v>
      </c>
      <c r="CB829" s="143">
        <v>7</v>
      </c>
      <c r="CC829" s="166"/>
      <c r="CD829" s="166"/>
    </row>
    <row r="830" spans="1:82" x14ac:dyDescent="0.2">
      <c r="A830" s="174"/>
      <c r="B830" s="175"/>
      <c r="C830" s="222" t="s">
        <v>987</v>
      </c>
      <c r="D830" s="223"/>
      <c r="E830" s="177">
        <v>5</v>
      </c>
      <c r="F830" s="178"/>
      <c r="G830" s="179"/>
      <c r="H830" s="180"/>
      <c r="I830" s="181"/>
      <c r="J830" s="180"/>
      <c r="K830" s="181"/>
      <c r="M830" s="176" t="s">
        <v>987</v>
      </c>
      <c r="O830" s="176"/>
      <c r="Q830" s="166"/>
    </row>
    <row r="831" spans="1:82" x14ac:dyDescent="0.2">
      <c r="A831" s="174"/>
      <c r="B831" s="175"/>
      <c r="C831" s="222" t="s">
        <v>1094</v>
      </c>
      <c r="D831" s="223"/>
      <c r="E831" s="177">
        <v>12.8</v>
      </c>
      <c r="F831" s="178"/>
      <c r="G831" s="179"/>
      <c r="H831" s="180"/>
      <c r="I831" s="181"/>
      <c r="J831" s="180"/>
      <c r="K831" s="181"/>
      <c r="M831" s="176" t="s">
        <v>1094</v>
      </c>
      <c r="O831" s="176"/>
      <c r="Q831" s="166"/>
    </row>
    <row r="832" spans="1:82" x14ac:dyDescent="0.2">
      <c r="A832" s="167">
        <v>223</v>
      </c>
      <c r="B832" s="168" t="s">
        <v>1095</v>
      </c>
      <c r="C832" s="169" t="s">
        <v>1096</v>
      </c>
      <c r="D832" s="170" t="s">
        <v>88</v>
      </c>
      <c r="E832" s="171">
        <v>17.8</v>
      </c>
      <c r="F832" s="171">
        <v>0</v>
      </c>
      <c r="G832" s="172">
        <f>E832*F832</f>
        <v>0</v>
      </c>
      <c r="H832" s="173">
        <v>0</v>
      </c>
      <c r="I832" s="173">
        <f>E832*H832</f>
        <v>0</v>
      </c>
      <c r="J832" s="173">
        <v>-1.8000000000000001E-4</v>
      </c>
      <c r="K832" s="173">
        <f>E832*J832</f>
        <v>-3.2040000000000003E-3</v>
      </c>
      <c r="Q832" s="166">
        <v>2</v>
      </c>
      <c r="AA832" s="143">
        <v>1</v>
      </c>
      <c r="AB832" s="143">
        <v>7</v>
      </c>
      <c r="AC832" s="143">
        <v>7</v>
      </c>
      <c r="BB832" s="143">
        <v>2</v>
      </c>
      <c r="BC832" s="143">
        <f>IF(BB832=1,G832,0)</f>
        <v>0</v>
      </c>
      <c r="BD832" s="143">
        <f>IF(BB832=2,G832,0)</f>
        <v>0</v>
      </c>
      <c r="BE832" s="143">
        <f>IF(BB832=3,G832,0)</f>
        <v>0</v>
      </c>
      <c r="BF832" s="143">
        <f>IF(BB832=4,G832,0)</f>
        <v>0</v>
      </c>
      <c r="BG832" s="143">
        <f>IF(BB832=5,G832,0)</f>
        <v>0</v>
      </c>
      <c r="CA832" s="143">
        <v>1</v>
      </c>
      <c r="CB832" s="143">
        <v>7</v>
      </c>
      <c r="CC832" s="166"/>
      <c r="CD832" s="166"/>
    </row>
    <row r="833" spans="1:82" ht="22.5" x14ac:dyDescent="0.2">
      <c r="A833" s="167">
        <v>224</v>
      </c>
      <c r="B833" s="168" t="s">
        <v>1097</v>
      </c>
      <c r="C833" s="169" t="s">
        <v>1098</v>
      </c>
      <c r="D833" s="170" t="s">
        <v>88</v>
      </c>
      <c r="E833" s="171">
        <v>79.421999999999997</v>
      </c>
      <c r="F833" s="171">
        <v>0</v>
      </c>
      <c r="G833" s="172">
        <f>E833*F833</f>
        <v>0</v>
      </c>
      <c r="H833" s="173">
        <v>0</v>
      </c>
      <c r="I833" s="173">
        <f>E833*H833</f>
        <v>0</v>
      </c>
      <c r="J833" s="173">
        <v>0</v>
      </c>
      <c r="K833" s="173">
        <f>E833*J833</f>
        <v>0</v>
      </c>
      <c r="Q833" s="166">
        <v>2</v>
      </c>
      <c r="AA833" s="143">
        <v>12</v>
      </c>
      <c r="AB833" s="143">
        <v>0</v>
      </c>
      <c r="AC833" s="143">
        <v>275</v>
      </c>
      <c r="BB833" s="143">
        <v>2</v>
      </c>
      <c r="BC833" s="143">
        <f>IF(BB833=1,G833,0)</f>
        <v>0</v>
      </c>
      <c r="BD833" s="143">
        <f>IF(BB833=2,G833,0)</f>
        <v>0</v>
      </c>
      <c r="BE833" s="143">
        <f>IF(BB833=3,G833,0)</f>
        <v>0</v>
      </c>
      <c r="BF833" s="143">
        <f>IF(BB833=4,G833,0)</f>
        <v>0</v>
      </c>
      <c r="BG833" s="143">
        <f>IF(BB833=5,G833,0)</f>
        <v>0</v>
      </c>
      <c r="CA833" s="143">
        <v>12</v>
      </c>
      <c r="CB833" s="143">
        <v>0</v>
      </c>
      <c r="CC833" s="166"/>
      <c r="CD833" s="166"/>
    </row>
    <row r="834" spans="1:82" x14ac:dyDescent="0.2">
      <c r="A834" s="174"/>
      <c r="B834" s="175"/>
      <c r="C834" s="222" t="s">
        <v>1099</v>
      </c>
      <c r="D834" s="223"/>
      <c r="E834" s="177">
        <v>79.421999999999997</v>
      </c>
      <c r="F834" s="178"/>
      <c r="G834" s="179"/>
      <c r="H834" s="180"/>
      <c r="I834" s="181"/>
      <c r="J834" s="180"/>
      <c r="K834" s="181"/>
      <c r="M834" s="176" t="s">
        <v>1099</v>
      </c>
      <c r="O834" s="176"/>
      <c r="Q834" s="166"/>
    </row>
    <row r="835" spans="1:82" x14ac:dyDescent="0.2">
      <c r="A835" s="167">
        <v>225</v>
      </c>
      <c r="B835" s="168" t="s">
        <v>1100</v>
      </c>
      <c r="C835" s="169" t="s">
        <v>1101</v>
      </c>
      <c r="D835" s="170" t="s">
        <v>88</v>
      </c>
      <c r="E835" s="171">
        <v>10.925000000000001</v>
      </c>
      <c r="F835" s="171">
        <v>0</v>
      </c>
      <c r="G835" s="172">
        <f>E835*F835</f>
        <v>0</v>
      </c>
      <c r="H835" s="173">
        <v>8.0000000000000007E-5</v>
      </c>
      <c r="I835" s="173">
        <f>E835*H835</f>
        <v>8.740000000000001E-4</v>
      </c>
      <c r="J835" s="173">
        <v>0</v>
      </c>
      <c r="K835" s="173">
        <f>E835*J835</f>
        <v>0</v>
      </c>
      <c r="Q835" s="166">
        <v>2</v>
      </c>
      <c r="AA835" s="143">
        <v>1</v>
      </c>
      <c r="AB835" s="143">
        <v>7</v>
      </c>
      <c r="AC835" s="143">
        <v>7</v>
      </c>
      <c r="BB835" s="143">
        <v>2</v>
      </c>
      <c r="BC835" s="143">
        <f>IF(BB835=1,G835,0)</f>
        <v>0</v>
      </c>
      <c r="BD835" s="143">
        <f>IF(BB835=2,G835,0)</f>
        <v>0</v>
      </c>
      <c r="BE835" s="143">
        <f>IF(BB835=3,G835,0)</f>
        <v>0</v>
      </c>
      <c r="BF835" s="143">
        <f>IF(BB835=4,G835,0)</f>
        <v>0</v>
      </c>
      <c r="BG835" s="143">
        <f>IF(BB835=5,G835,0)</f>
        <v>0</v>
      </c>
      <c r="CA835" s="143">
        <v>1</v>
      </c>
      <c r="CB835" s="143">
        <v>7</v>
      </c>
      <c r="CC835" s="166"/>
      <c r="CD835" s="166"/>
    </row>
    <row r="836" spans="1:82" x14ac:dyDescent="0.2">
      <c r="A836" s="174"/>
      <c r="B836" s="175"/>
      <c r="C836" s="222" t="s">
        <v>382</v>
      </c>
      <c r="D836" s="223"/>
      <c r="E836" s="177">
        <v>6.8</v>
      </c>
      <c r="F836" s="178"/>
      <c r="G836" s="179"/>
      <c r="H836" s="180"/>
      <c r="I836" s="181"/>
      <c r="J836" s="180"/>
      <c r="K836" s="181"/>
      <c r="M836" s="176" t="s">
        <v>382</v>
      </c>
      <c r="O836" s="176"/>
      <c r="Q836" s="166"/>
    </row>
    <row r="837" spans="1:82" x14ac:dyDescent="0.2">
      <c r="A837" s="174"/>
      <c r="B837" s="175"/>
      <c r="C837" s="222" t="s">
        <v>386</v>
      </c>
      <c r="D837" s="223"/>
      <c r="E837" s="177">
        <v>4.125</v>
      </c>
      <c r="F837" s="178"/>
      <c r="G837" s="179"/>
      <c r="H837" s="180"/>
      <c r="I837" s="181"/>
      <c r="J837" s="180"/>
      <c r="K837" s="181"/>
      <c r="M837" s="176" t="s">
        <v>386</v>
      </c>
      <c r="O837" s="176"/>
      <c r="Q837" s="166"/>
    </row>
    <row r="838" spans="1:82" x14ac:dyDescent="0.2">
      <c r="A838" s="167">
        <v>226</v>
      </c>
      <c r="B838" s="168" t="s">
        <v>1102</v>
      </c>
      <c r="C838" s="169" t="s">
        <v>1103</v>
      </c>
      <c r="D838" s="170" t="s">
        <v>1104</v>
      </c>
      <c r="E838" s="171">
        <v>8</v>
      </c>
      <c r="F838" s="171">
        <v>0</v>
      </c>
      <c r="G838" s="172">
        <f>E838*F838</f>
        <v>0</v>
      </c>
      <c r="H838" s="173">
        <v>2.2000000000000001E-3</v>
      </c>
      <c r="I838" s="173">
        <f>E838*H838</f>
        <v>1.7600000000000001E-2</v>
      </c>
      <c r="J838" s="173">
        <v>0</v>
      </c>
      <c r="K838" s="173">
        <f>E838*J838</f>
        <v>0</v>
      </c>
      <c r="Q838" s="166">
        <v>2</v>
      </c>
      <c r="AA838" s="143">
        <v>1</v>
      </c>
      <c r="AB838" s="143">
        <v>7</v>
      </c>
      <c r="AC838" s="143">
        <v>7</v>
      </c>
      <c r="BB838" s="143">
        <v>2</v>
      </c>
      <c r="BC838" s="143">
        <f>IF(BB838=1,G838,0)</f>
        <v>0</v>
      </c>
      <c r="BD838" s="143">
        <f>IF(BB838=2,G838,0)</f>
        <v>0</v>
      </c>
      <c r="BE838" s="143">
        <f>IF(BB838=3,G838,0)</f>
        <v>0</v>
      </c>
      <c r="BF838" s="143">
        <f>IF(BB838=4,G838,0)</f>
        <v>0</v>
      </c>
      <c r="BG838" s="143">
        <f>IF(BB838=5,G838,0)</f>
        <v>0</v>
      </c>
      <c r="CA838" s="143">
        <v>1</v>
      </c>
      <c r="CB838" s="143">
        <v>7</v>
      </c>
      <c r="CC838" s="166"/>
      <c r="CD838" s="166"/>
    </row>
    <row r="839" spans="1:82" x14ac:dyDescent="0.2">
      <c r="A839" s="174"/>
      <c r="B839" s="175"/>
      <c r="C839" s="222" t="s">
        <v>1105</v>
      </c>
      <c r="D839" s="223"/>
      <c r="E839" s="177">
        <v>8</v>
      </c>
      <c r="F839" s="178"/>
      <c r="G839" s="179"/>
      <c r="H839" s="180"/>
      <c r="I839" s="181"/>
      <c r="J839" s="180"/>
      <c r="K839" s="181"/>
      <c r="M839" s="176" t="s">
        <v>1105</v>
      </c>
      <c r="O839" s="176"/>
      <c r="Q839" s="166"/>
    </row>
    <row r="840" spans="1:82" x14ac:dyDescent="0.2">
      <c r="A840" s="167">
        <v>227</v>
      </c>
      <c r="B840" s="168" t="s">
        <v>1106</v>
      </c>
      <c r="C840" s="169" t="s">
        <v>1107</v>
      </c>
      <c r="D840" s="170" t="s">
        <v>191</v>
      </c>
      <c r="E840" s="171">
        <v>6</v>
      </c>
      <c r="F840" s="171">
        <v>0</v>
      </c>
      <c r="G840" s="172">
        <f>E840*F840</f>
        <v>0</v>
      </c>
      <c r="H840" s="173">
        <v>4.7999999999999996E-3</v>
      </c>
      <c r="I840" s="173">
        <f>E840*H840</f>
        <v>2.8799999999999999E-2</v>
      </c>
      <c r="J840" s="173">
        <v>0</v>
      </c>
      <c r="K840" s="173">
        <f>E840*J840</f>
        <v>0</v>
      </c>
      <c r="Q840" s="166">
        <v>2</v>
      </c>
      <c r="AA840" s="143">
        <v>1</v>
      </c>
      <c r="AB840" s="143">
        <v>7</v>
      </c>
      <c r="AC840" s="143">
        <v>7</v>
      </c>
      <c r="BB840" s="143">
        <v>2</v>
      </c>
      <c r="BC840" s="143">
        <f>IF(BB840=1,G840,0)</f>
        <v>0</v>
      </c>
      <c r="BD840" s="143">
        <f>IF(BB840=2,G840,0)</f>
        <v>0</v>
      </c>
      <c r="BE840" s="143">
        <f>IF(BB840=3,G840,0)</f>
        <v>0</v>
      </c>
      <c r="BF840" s="143">
        <f>IF(BB840=4,G840,0)</f>
        <v>0</v>
      </c>
      <c r="BG840" s="143">
        <f>IF(BB840=5,G840,0)</f>
        <v>0</v>
      </c>
      <c r="CA840" s="143">
        <v>1</v>
      </c>
      <c r="CB840" s="143">
        <v>7</v>
      </c>
      <c r="CC840" s="166"/>
      <c r="CD840" s="166"/>
    </row>
    <row r="841" spans="1:82" x14ac:dyDescent="0.2">
      <c r="A841" s="174"/>
      <c r="B841" s="175"/>
      <c r="C841" s="222" t="s">
        <v>1108</v>
      </c>
      <c r="D841" s="223"/>
      <c r="E841" s="177">
        <v>6</v>
      </c>
      <c r="F841" s="178"/>
      <c r="G841" s="179"/>
      <c r="H841" s="180"/>
      <c r="I841" s="181"/>
      <c r="J841" s="180"/>
      <c r="K841" s="181"/>
      <c r="M841" s="176" t="s">
        <v>1108</v>
      </c>
      <c r="O841" s="176"/>
      <c r="Q841" s="166"/>
    </row>
    <row r="842" spans="1:82" x14ac:dyDescent="0.2">
      <c r="A842" s="167">
        <v>228</v>
      </c>
      <c r="B842" s="168" t="s">
        <v>1109</v>
      </c>
      <c r="C842" s="169" t="s">
        <v>1110</v>
      </c>
      <c r="D842" s="170" t="s">
        <v>61</v>
      </c>
      <c r="E842" s="171"/>
      <c r="F842" s="171">
        <v>0</v>
      </c>
      <c r="G842" s="172">
        <f>E842*F842</f>
        <v>0</v>
      </c>
      <c r="H842" s="173">
        <v>0</v>
      </c>
      <c r="I842" s="173">
        <f>E842*H842</f>
        <v>0</v>
      </c>
      <c r="J842" s="173">
        <v>0</v>
      </c>
      <c r="K842" s="173">
        <f>E842*J842</f>
        <v>0</v>
      </c>
      <c r="Q842" s="166">
        <v>2</v>
      </c>
      <c r="AA842" s="143">
        <v>7</v>
      </c>
      <c r="AB842" s="143">
        <v>1002</v>
      </c>
      <c r="AC842" s="143">
        <v>5</v>
      </c>
      <c r="BB842" s="143">
        <v>2</v>
      </c>
      <c r="BC842" s="143">
        <f>IF(BB842=1,G842,0)</f>
        <v>0</v>
      </c>
      <c r="BD842" s="143">
        <f>IF(BB842=2,G842,0)</f>
        <v>0</v>
      </c>
      <c r="BE842" s="143">
        <f>IF(BB842=3,G842,0)</f>
        <v>0</v>
      </c>
      <c r="BF842" s="143">
        <f>IF(BB842=4,G842,0)</f>
        <v>0</v>
      </c>
      <c r="BG842" s="143">
        <f>IF(BB842=5,G842,0)</f>
        <v>0</v>
      </c>
      <c r="CA842" s="143">
        <v>7</v>
      </c>
      <c r="CB842" s="143">
        <v>1002</v>
      </c>
      <c r="CC842" s="166"/>
      <c r="CD842" s="166"/>
    </row>
    <row r="843" spans="1:82" x14ac:dyDescent="0.2">
      <c r="A843" s="182"/>
      <c r="B843" s="183" t="s">
        <v>79</v>
      </c>
      <c r="C843" s="184" t="str">
        <f>CONCATENATE(B828," ",C828)</f>
        <v>765 Krytiny tvrdé</v>
      </c>
      <c r="D843" s="185"/>
      <c r="E843" s="186"/>
      <c r="F843" s="187"/>
      <c r="G843" s="188">
        <f>SUM(G828:G842)</f>
        <v>0</v>
      </c>
      <c r="H843" s="189"/>
      <c r="I843" s="190">
        <f>SUM(I828:I842)</f>
        <v>4.7273999999999997E-2</v>
      </c>
      <c r="J843" s="189"/>
      <c r="K843" s="190">
        <f>SUM(K828:K842)</f>
        <v>-1.7832040000000002</v>
      </c>
      <c r="Q843" s="166">
        <v>4</v>
      </c>
      <c r="BC843" s="191">
        <f>SUM(BC828:BC842)</f>
        <v>0</v>
      </c>
      <c r="BD843" s="191">
        <f>SUM(BD828:BD842)</f>
        <v>0</v>
      </c>
      <c r="BE843" s="191">
        <f>SUM(BE828:BE842)</f>
        <v>0</v>
      </c>
      <c r="BF843" s="191">
        <f>SUM(BF828:BF842)</f>
        <v>0</v>
      </c>
      <c r="BG843" s="191">
        <f>SUM(BG828:BG842)</f>
        <v>0</v>
      </c>
    </row>
    <row r="844" spans="1:82" x14ac:dyDescent="0.2">
      <c r="A844" s="158" t="s">
        <v>76</v>
      </c>
      <c r="B844" s="159" t="s">
        <v>1111</v>
      </c>
      <c r="C844" s="160" t="s">
        <v>1112</v>
      </c>
      <c r="D844" s="161"/>
      <c r="E844" s="162"/>
      <c r="F844" s="162"/>
      <c r="G844" s="163"/>
      <c r="H844" s="164"/>
      <c r="I844" s="165"/>
      <c r="J844" s="164"/>
      <c r="K844" s="165"/>
      <c r="Q844" s="166">
        <v>1</v>
      </c>
    </row>
    <row r="845" spans="1:82" ht="22.5" x14ac:dyDescent="0.2">
      <c r="A845" s="167">
        <v>229</v>
      </c>
      <c r="B845" s="168" t="s">
        <v>1113</v>
      </c>
      <c r="C845" s="169" t="s">
        <v>1114</v>
      </c>
      <c r="D845" s="170" t="s">
        <v>191</v>
      </c>
      <c r="E845" s="171">
        <v>25</v>
      </c>
      <c r="F845" s="171">
        <v>0</v>
      </c>
      <c r="G845" s="172">
        <f>E845*F845</f>
        <v>0</v>
      </c>
      <c r="H845" s="173">
        <v>0</v>
      </c>
      <c r="I845" s="173">
        <f>E845*H845</f>
        <v>0</v>
      </c>
      <c r="J845" s="173">
        <v>0</v>
      </c>
      <c r="K845" s="173">
        <f>E845*J845</f>
        <v>0</v>
      </c>
      <c r="Q845" s="166">
        <v>2</v>
      </c>
      <c r="AA845" s="143">
        <v>1</v>
      </c>
      <c r="AB845" s="143">
        <v>0</v>
      </c>
      <c r="AC845" s="143">
        <v>0</v>
      </c>
      <c r="BB845" s="143">
        <v>2</v>
      </c>
      <c r="BC845" s="143">
        <f>IF(BB845=1,G845,0)</f>
        <v>0</v>
      </c>
      <c r="BD845" s="143">
        <f>IF(BB845=2,G845,0)</f>
        <v>0</v>
      </c>
      <c r="BE845" s="143">
        <f>IF(BB845=3,G845,0)</f>
        <v>0</v>
      </c>
      <c r="BF845" s="143">
        <f>IF(BB845=4,G845,0)</f>
        <v>0</v>
      </c>
      <c r="BG845" s="143">
        <f>IF(BB845=5,G845,0)</f>
        <v>0</v>
      </c>
      <c r="CA845" s="143">
        <v>1</v>
      </c>
      <c r="CB845" s="143">
        <v>0</v>
      </c>
      <c r="CC845" s="166"/>
      <c r="CD845" s="166"/>
    </row>
    <row r="846" spans="1:82" ht="22.5" x14ac:dyDescent="0.2">
      <c r="A846" s="167">
        <v>230</v>
      </c>
      <c r="B846" s="168" t="s">
        <v>1115</v>
      </c>
      <c r="C846" s="169" t="s">
        <v>1116</v>
      </c>
      <c r="D846" s="170" t="s">
        <v>162</v>
      </c>
      <c r="E846" s="171">
        <v>45.5</v>
      </c>
      <c r="F846" s="171">
        <v>0</v>
      </c>
      <c r="G846" s="172">
        <f>E846*F846</f>
        <v>0</v>
      </c>
      <c r="H846" s="173">
        <v>3.7200000000000002E-3</v>
      </c>
      <c r="I846" s="173">
        <f>E846*H846</f>
        <v>0.16926000000000002</v>
      </c>
      <c r="J846" s="173">
        <v>0</v>
      </c>
      <c r="K846" s="173">
        <f>E846*J846</f>
        <v>0</v>
      </c>
      <c r="Q846" s="166">
        <v>2</v>
      </c>
      <c r="AA846" s="143">
        <v>2</v>
      </c>
      <c r="AB846" s="143">
        <v>7</v>
      </c>
      <c r="AC846" s="143">
        <v>7</v>
      </c>
      <c r="BB846" s="143">
        <v>2</v>
      </c>
      <c r="BC846" s="143">
        <f>IF(BB846=1,G846,0)</f>
        <v>0</v>
      </c>
      <c r="BD846" s="143">
        <f>IF(BB846=2,G846,0)</f>
        <v>0</v>
      </c>
      <c r="BE846" s="143">
        <f>IF(BB846=3,G846,0)</f>
        <v>0</v>
      </c>
      <c r="BF846" s="143">
        <f>IF(BB846=4,G846,0)</f>
        <v>0</v>
      </c>
      <c r="BG846" s="143">
        <f>IF(BB846=5,G846,0)</f>
        <v>0</v>
      </c>
      <c r="CA846" s="143">
        <v>2</v>
      </c>
      <c r="CB846" s="143">
        <v>7</v>
      </c>
      <c r="CC846" s="166"/>
      <c r="CD846" s="166"/>
    </row>
    <row r="847" spans="1:82" x14ac:dyDescent="0.2">
      <c r="A847" s="174"/>
      <c r="B847" s="175"/>
      <c r="C847" s="222" t="s">
        <v>1117</v>
      </c>
      <c r="D847" s="223"/>
      <c r="E847" s="177">
        <v>45.5</v>
      </c>
      <c r="F847" s="178"/>
      <c r="G847" s="179"/>
      <c r="H847" s="180"/>
      <c r="I847" s="181"/>
      <c r="J847" s="180"/>
      <c r="K847" s="181"/>
      <c r="M847" s="176" t="s">
        <v>1117</v>
      </c>
      <c r="O847" s="176"/>
      <c r="Q847" s="166"/>
    </row>
    <row r="848" spans="1:82" ht="22.5" x14ac:dyDescent="0.2">
      <c r="A848" s="167">
        <v>231</v>
      </c>
      <c r="B848" s="168" t="s">
        <v>1118</v>
      </c>
      <c r="C848" s="169" t="s">
        <v>1119</v>
      </c>
      <c r="D848" s="170" t="s">
        <v>191</v>
      </c>
      <c r="E848" s="171">
        <v>1</v>
      </c>
      <c r="F848" s="171">
        <v>0</v>
      </c>
      <c r="G848" s="172">
        <f>E848*F848</f>
        <v>0</v>
      </c>
      <c r="H848" s="173">
        <v>0</v>
      </c>
      <c r="I848" s="173">
        <f>E848*H848</f>
        <v>0</v>
      </c>
      <c r="J848" s="173">
        <v>0</v>
      </c>
      <c r="K848" s="173">
        <f>E848*J848</f>
        <v>0</v>
      </c>
      <c r="Q848" s="166">
        <v>2</v>
      </c>
      <c r="AA848" s="143">
        <v>1</v>
      </c>
      <c r="AB848" s="143">
        <v>0</v>
      </c>
      <c r="AC848" s="143">
        <v>0</v>
      </c>
      <c r="BB848" s="143">
        <v>2</v>
      </c>
      <c r="BC848" s="143">
        <f>IF(BB848=1,G848,0)</f>
        <v>0</v>
      </c>
      <c r="BD848" s="143">
        <f>IF(BB848=2,G848,0)</f>
        <v>0</v>
      </c>
      <c r="BE848" s="143">
        <f>IF(BB848=3,G848,0)</f>
        <v>0</v>
      </c>
      <c r="BF848" s="143">
        <f>IF(BB848=4,G848,0)</f>
        <v>0</v>
      </c>
      <c r="BG848" s="143">
        <f>IF(BB848=5,G848,0)</f>
        <v>0</v>
      </c>
      <c r="CA848" s="143">
        <v>1</v>
      </c>
      <c r="CB848" s="143">
        <v>0</v>
      </c>
      <c r="CC848" s="166"/>
      <c r="CD848" s="166"/>
    </row>
    <row r="849" spans="1:82" x14ac:dyDescent="0.2">
      <c r="A849" s="174"/>
      <c r="B849" s="175"/>
      <c r="C849" s="222" t="s">
        <v>1120</v>
      </c>
      <c r="D849" s="223"/>
      <c r="E849" s="177">
        <v>1</v>
      </c>
      <c r="F849" s="178"/>
      <c r="G849" s="179"/>
      <c r="H849" s="180"/>
      <c r="I849" s="181"/>
      <c r="J849" s="180"/>
      <c r="K849" s="181"/>
      <c r="M849" s="176" t="s">
        <v>1120</v>
      </c>
      <c r="O849" s="176"/>
      <c r="Q849" s="166"/>
    </row>
    <row r="850" spans="1:82" x14ac:dyDescent="0.2">
      <c r="A850" s="167">
        <v>232</v>
      </c>
      <c r="B850" s="168" t="s">
        <v>1121</v>
      </c>
      <c r="C850" s="169" t="s">
        <v>1122</v>
      </c>
      <c r="D850" s="170" t="s">
        <v>191</v>
      </c>
      <c r="E850" s="171">
        <v>1</v>
      </c>
      <c r="F850" s="171">
        <v>0</v>
      </c>
      <c r="G850" s="172">
        <f>E850*F850</f>
        <v>0</v>
      </c>
      <c r="H850" s="173">
        <v>0</v>
      </c>
      <c r="I850" s="173">
        <f>E850*H850</f>
        <v>0</v>
      </c>
      <c r="J850" s="173">
        <v>0</v>
      </c>
      <c r="K850" s="173">
        <f>E850*J850</f>
        <v>0</v>
      </c>
      <c r="Q850" s="166">
        <v>2</v>
      </c>
      <c r="AA850" s="143">
        <v>12</v>
      </c>
      <c r="AB850" s="143">
        <v>0</v>
      </c>
      <c r="AC850" s="143">
        <v>533</v>
      </c>
      <c r="BB850" s="143">
        <v>2</v>
      </c>
      <c r="BC850" s="143">
        <f>IF(BB850=1,G850,0)</f>
        <v>0</v>
      </c>
      <c r="BD850" s="143">
        <f>IF(BB850=2,G850,0)</f>
        <v>0</v>
      </c>
      <c r="BE850" s="143">
        <f>IF(BB850=3,G850,0)</f>
        <v>0</v>
      </c>
      <c r="BF850" s="143">
        <f>IF(BB850=4,G850,0)</f>
        <v>0</v>
      </c>
      <c r="BG850" s="143">
        <f>IF(BB850=5,G850,0)</f>
        <v>0</v>
      </c>
      <c r="CA850" s="143">
        <v>12</v>
      </c>
      <c r="CB850" s="143">
        <v>0</v>
      </c>
      <c r="CC850" s="166"/>
      <c r="CD850" s="166"/>
    </row>
    <row r="851" spans="1:82" x14ac:dyDescent="0.2">
      <c r="A851" s="174"/>
      <c r="B851" s="175"/>
      <c r="C851" s="222" t="s">
        <v>1123</v>
      </c>
      <c r="D851" s="223"/>
      <c r="E851" s="177">
        <v>1</v>
      </c>
      <c r="F851" s="178"/>
      <c r="G851" s="179"/>
      <c r="H851" s="180"/>
      <c r="I851" s="181"/>
      <c r="J851" s="180"/>
      <c r="K851" s="181"/>
      <c r="M851" s="176" t="s">
        <v>1123</v>
      </c>
      <c r="O851" s="176"/>
      <c r="Q851" s="166"/>
    </row>
    <row r="852" spans="1:82" x14ac:dyDescent="0.2">
      <c r="A852" s="167">
        <v>233</v>
      </c>
      <c r="B852" s="168" t="s">
        <v>1124</v>
      </c>
      <c r="C852" s="169" t="s">
        <v>1125</v>
      </c>
      <c r="D852" s="170" t="s">
        <v>191</v>
      </c>
      <c r="E852" s="171">
        <v>1</v>
      </c>
      <c r="F852" s="171">
        <v>0</v>
      </c>
      <c r="G852" s="172">
        <f>E852*F852</f>
        <v>0</v>
      </c>
      <c r="H852" s="173">
        <v>0</v>
      </c>
      <c r="I852" s="173">
        <f>E852*H852</f>
        <v>0</v>
      </c>
      <c r="J852" s="173">
        <v>0</v>
      </c>
      <c r="K852" s="173">
        <f>E852*J852</f>
        <v>0</v>
      </c>
      <c r="Q852" s="166">
        <v>2</v>
      </c>
      <c r="AA852" s="143">
        <v>12</v>
      </c>
      <c r="AB852" s="143">
        <v>0</v>
      </c>
      <c r="AC852" s="143">
        <v>534</v>
      </c>
      <c r="BB852" s="143">
        <v>2</v>
      </c>
      <c r="BC852" s="143">
        <f>IF(BB852=1,G852,0)</f>
        <v>0</v>
      </c>
      <c r="BD852" s="143">
        <f>IF(BB852=2,G852,0)</f>
        <v>0</v>
      </c>
      <c r="BE852" s="143">
        <f>IF(BB852=3,G852,0)</f>
        <v>0</v>
      </c>
      <c r="BF852" s="143">
        <f>IF(BB852=4,G852,0)</f>
        <v>0</v>
      </c>
      <c r="BG852" s="143">
        <f>IF(BB852=5,G852,0)</f>
        <v>0</v>
      </c>
      <c r="CA852" s="143">
        <v>12</v>
      </c>
      <c r="CB852" s="143">
        <v>0</v>
      </c>
      <c r="CC852" s="166"/>
      <c r="CD852" s="166"/>
    </row>
    <row r="853" spans="1:82" x14ac:dyDescent="0.2">
      <c r="A853" s="174"/>
      <c r="B853" s="175"/>
      <c r="C853" s="222" t="s">
        <v>1126</v>
      </c>
      <c r="D853" s="223"/>
      <c r="E853" s="177">
        <v>1</v>
      </c>
      <c r="F853" s="178"/>
      <c r="G853" s="179"/>
      <c r="H853" s="180"/>
      <c r="I853" s="181"/>
      <c r="J853" s="180"/>
      <c r="K853" s="181"/>
      <c r="M853" s="176" t="s">
        <v>1126</v>
      </c>
      <c r="O853" s="176"/>
      <c r="Q853" s="166"/>
    </row>
    <row r="854" spans="1:82" x14ac:dyDescent="0.2">
      <c r="A854" s="167">
        <v>234</v>
      </c>
      <c r="B854" s="168" t="s">
        <v>1127</v>
      </c>
      <c r="C854" s="169" t="s">
        <v>1128</v>
      </c>
      <c r="D854" s="170" t="s">
        <v>191</v>
      </c>
      <c r="E854" s="171">
        <v>1</v>
      </c>
      <c r="F854" s="171">
        <v>0</v>
      </c>
      <c r="G854" s="172">
        <f>E854*F854</f>
        <v>0</v>
      </c>
      <c r="H854" s="173">
        <v>0</v>
      </c>
      <c r="I854" s="173">
        <f>E854*H854</f>
        <v>0</v>
      </c>
      <c r="J854" s="173">
        <v>0</v>
      </c>
      <c r="K854" s="173">
        <f>E854*J854</f>
        <v>0</v>
      </c>
      <c r="Q854" s="166">
        <v>2</v>
      </c>
      <c r="AA854" s="143">
        <v>12</v>
      </c>
      <c r="AB854" s="143">
        <v>0</v>
      </c>
      <c r="AC854" s="143">
        <v>535</v>
      </c>
      <c r="BB854" s="143">
        <v>2</v>
      </c>
      <c r="BC854" s="143">
        <f>IF(BB854=1,G854,0)</f>
        <v>0</v>
      </c>
      <c r="BD854" s="143">
        <f>IF(BB854=2,G854,0)</f>
        <v>0</v>
      </c>
      <c r="BE854" s="143">
        <f>IF(BB854=3,G854,0)</f>
        <v>0</v>
      </c>
      <c r="BF854" s="143">
        <f>IF(BB854=4,G854,0)</f>
        <v>0</v>
      </c>
      <c r="BG854" s="143">
        <f>IF(BB854=5,G854,0)</f>
        <v>0</v>
      </c>
      <c r="CA854" s="143">
        <v>12</v>
      </c>
      <c r="CB854" s="143">
        <v>0</v>
      </c>
      <c r="CC854" s="166"/>
      <c r="CD854" s="166"/>
    </row>
    <row r="855" spans="1:82" x14ac:dyDescent="0.2">
      <c r="A855" s="174"/>
      <c r="B855" s="175"/>
      <c r="C855" s="222" t="s">
        <v>1129</v>
      </c>
      <c r="D855" s="223"/>
      <c r="E855" s="177">
        <v>1</v>
      </c>
      <c r="F855" s="178"/>
      <c r="G855" s="179"/>
      <c r="H855" s="180"/>
      <c r="I855" s="181"/>
      <c r="J855" s="180"/>
      <c r="K855" s="181"/>
      <c r="M855" s="176" t="s">
        <v>1129</v>
      </c>
      <c r="O855" s="176"/>
      <c r="Q855" s="166"/>
    </row>
    <row r="856" spans="1:82" x14ac:dyDescent="0.2">
      <c r="A856" s="167">
        <v>235</v>
      </c>
      <c r="B856" s="168" t="s">
        <v>1130</v>
      </c>
      <c r="C856" s="169" t="s">
        <v>1131</v>
      </c>
      <c r="D856" s="170" t="s">
        <v>191</v>
      </c>
      <c r="E856" s="171">
        <v>1</v>
      </c>
      <c r="F856" s="171">
        <v>0</v>
      </c>
      <c r="G856" s="172">
        <f>E856*F856</f>
        <v>0</v>
      </c>
      <c r="H856" s="173">
        <v>0</v>
      </c>
      <c r="I856" s="173">
        <f>E856*H856</f>
        <v>0</v>
      </c>
      <c r="J856" s="173">
        <v>0</v>
      </c>
      <c r="K856" s="173">
        <f>E856*J856</f>
        <v>0</v>
      </c>
      <c r="Q856" s="166">
        <v>2</v>
      </c>
      <c r="AA856" s="143">
        <v>12</v>
      </c>
      <c r="AB856" s="143">
        <v>0</v>
      </c>
      <c r="AC856" s="143">
        <v>536</v>
      </c>
      <c r="BB856" s="143">
        <v>2</v>
      </c>
      <c r="BC856" s="143">
        <f>IF(BB856=1,G856,0)</f>
        <v>0</v>
      </c>
      <c r="BD856" s="143">
        <f>IF(BB856=2,G856,0)</f>
        <v>0</v>
      </c>
      <c r="BE856" s="143">
        <f>IF(BB856=3,G856,0)</f>
        <v>0</v>
      </c>
      <c r="BF856" s="143">
        <f>IF(BB856=4,G856,0)</f>
        <v>0</v>
      </c>
      <c r="BG856" s="143">
        <f>IF(BB856=5,G856,0)</f>
        <v>0</v>
      </c>
      <c r="CA856" s="143">
        <v>12</v>
      </c>
      <c r="CB856" s="143">
        <v>0</v>
      </c>
      <c r="CC856" s="166"/>
      <c r="CD856" s="166"/>
    </row>
    <row r="857" spans="1:82" x14ac:dyDescent="0.2">
      <c r="A857" s="174"/>
      <c r="B857" s="175"/>
      <c r="C857" s="222" t="s">
        <v>1132</v>
      </c>
      <c r="D857" s="223"/>
      <c r="E857" s="177">
        <v>1</v>
      </c>
      <c r="F857" s="178"/>
      <c r="G857" s="179"/>
      <c r="H857" s="180"/>
      <c r="I857" s="181"/>
      <c r="J857" s="180"/>
      <c r="K857" s="181"/>
      <c r="M857" s="176" t="s">
        <v>1132</v>
      </c>
      <c r="O857" s="176"/>
      <c r="Q857" s="166"/>
    </row>
    <row r="858" spans="1:82" x14ac:dyDescent="0.2">
      <c r="A858" s="167">
        <v>236</v>
      </c>
      <c r="B858" s="168" t="s">
        <v>1133</v>
      </c>
      <c r="C858" s="169" t="s">
        <v>1134</v>
      </c>
      <c r="D858" s="170" t="s">
        <v>191</v>
      </c>
      <c r="E858" s="171">
        <v>3</v>
      </c>
      <c r="F858" s="171">
        <v>0</v>
      </c>
      <c r="G858" s="172">
        <f>E858*F858</f>
        <v>0</v>
      </c>
      <c r="H858" s="173">
        <v>0</v>
      </c>
      <c r="I858" s="173">
        <f>E858*H858</f>
        <v>0</v>
      </c>
      <c r="J858" s="173">
        <v>0</v>
      </c>
      <c r="K858" s="173">
        <f>E858*J858</f>
        <v>0</v>
      </c>
      <c r="Q858" s="166">
        <v>2</v>
      </c>
      <c r="AA858" s="143">
        <v>12</v>
      </c>
      <c r="AB858" s="143">
        <v>0</v>
      </c>
      <c r="AC858" s="143">
        <v>537</v>
      </c>
      <c r="BB858" s="143">
        <v>2</v>
      </c>
      <c r="BC858" s="143">
        <f>IF(BB858=1,G858,0)</f>
        <v>0</v>
      </c>
      <c r="BD858" s="143">
        <f>IF(BB858=2,G858,0)</f>
        <v>0</v>
      </c>
      <c r="BE858" s="143">
        <f>IF(BB858=3,G858,0)</f>
        <v>0</v>
      </c>
      <c r="BF858" s="143">
        <f>IF(BB858=4,G858,0)</f>
        <v>0</v>
      </c>
      <c r="BG858" s="143">
        <f>IF(BB858=5,G858,0)</f>
        <v>0</v>
      </c>
      <c r="CA858" s="143">
        <v>12</v>
      </c>
      <c r="CB858" s="143">
        <v>0</v>
      </c>
      <c r="CC858" s="166"/>
      <c r="CD858" s="166"/>
    </row>
    <row r="859" spans="1:82" x14ac:dyDescent="0.2">
      <c r="A859" s="174"/>
      <c r="B859" s="175"/>
      <c r="C859" s="222" t="s">
        <v>1135</v>
      </c>
      <c r="D859" s="223"/>
      <c r="E859" s="177">
        <v>1</v>
      </c>
      <c r="F859" s="178"/>
      <c r="G859" s="179"/>
      <c r="H859" s="180"/>
      <c r="I859" s="181"/>
      <c r="J859" s="180"/>
      <c r="K859" s="181"/>
      <c r="M859" s="176" t="s">
        <v>1135</v>
      </c>
      <c r="O859" s="176"/>
      <c r="Q859" s="166"/>
    </row>
    <row r="860" spans="1:82" x14ac:dyDescent="0.2">
      <c r="A860" s="174"/>
      <c r="B860" s="175"/>
      <c r="C860" s="222" t="s">
        <v>1136</v>
      </c>
      <c r="D860" s="223"/>
      <c r="E860" s="177">
        <v>1</v>
      </c>
      <c r="F860" s="178"/>
      <c r="G860" s="179"/>
      <c r="H860" s="180"/>
      <c r="I860" s="181"/>
      <c r="J860" s="180"/>
      <c r="K860" s="181"/>
      <c r="M860" s="176" t="s">
        <v>1136</v>
      </c>
      <c r="O860" s="176"/>
      <c r="Q860" s="166"/>
    </row>
    <row r="861" spans="1:82" x14ac:dyDescent="0.2">
      <c r="A861" s="174"/>
      <c r="B861" s="175"/>
      <c r="C861" s="222" t="s">
        <v>1137</v>
      </c>
      <c r="D861" s="223"/>
      <c r="E861" s="177">
        <v>1</v>
      </c>
      <c r="F861" s="178"/>
      <c r="G861" s="179"/>
      <c r="H861" s="180"/>
      <c r="I861" s="181"/>
      <c r="J861" s="180"/>
      <c r="K861" s="181"/>
      <c r="M861" s="176" t="s">
        <v>1137</v>
      </c>
      <c r="O861" s="176"/>
      <c r="Q861" s="166"/>
    </row>
    <row r="862" spans="1:82" x14ac:dyDescent="0.2">
      <c r="A862" s="167">
        <v>237</v>
      </c>
      <c r="B862" s="168" t="s">
        <v>1138</v>
      </c>
      <c r="C862" s="169" t="s">
        <v>1139</v>
      </c>
      <c r="D862" s="170" t="s">
        <v>191</v>
      </c>
      <c r="E862" s="171">
        <v>2</v>
      </c>
      <c r="F862" s="171">
        <v>0</v>
      </c>
      <c r="G862" s="172">
        <f>E862*F862</f>
        <v>0</v>
      </c>
      <c r="H862" s="173">
        <v>0</v>
      </c>
      <c r="I862" s="173">
        <f>E862*H862</f>
        <v>0</v>
      </c>
      <c r="J862" s="173">
        <v>0</v>
      </c>
      <c r="K862" s="173">
        <f>E862*J862</f>
        <v>0</v>
      </c>
      <c r="Q862" s="166">
        <v>2</v>
      </c>
      <c r="AA862" s="143">
        <v>12</v>
      </c>
      <c r="AB862" s="143">
        <v>0</v>
      </c>
      <c r="AC862" s="143">
        <v>538</v>
      </c>
      <c r="BB862" s="143">
        <v>2</v>
      </c>
      <c r="BC862" s="143">
        <f>IF(BB862=1,G862,0)</f>
        <v>0</v>
      </c>
      <c r="BD862" s="143">
        <f>IF(BB862=2,G862,0)</f>
        <v>0</v>
      </c>
      <c r="BE862" s="143">
        <f>IF(BB862=3,G862,0)</f>
        <v>0</v>
      </c>
      <c r="BF862" s="143">
        <f>IF(BB862=4,G862,0)</f>
        <v>0</v>
      </c>
      <c r="BG862" s="143">
        <f>IF(BB862=5,G862,0)</f>
        <v>0</v>
      </c>
      <c r="CA862" s="143">
        <v>12</v>
      </c>
      <c r="CB862" s="143">
        <v>0</v>
      </c>
      <c r="CC862" s="166"/>
      <c r="CD862" s="166"/>
    </row>
    <row r="863" spans="1:82" x14ac:dyDescent="0.2">
      <c r="A863" s="174"/>
      <c r="B863" s="175"/>
      <c r="C863" s="222" t="s">
        <v>1140</v>
      </c>
      <c r="D863" s="223"/>
      <c r="E863" s="177">
        <v>1</v>
      </c>
      <c r="F863" s="178"/>
      <c r="G863" s="179"/>
      <c r="H863" s="180"/>
      <c r="I863" s="181"/>
      <c r="J863" s="180"/>
      <c r="K863" s="181"/>
      <c r="M863" s="176" t="s">
        <v>1140</v>
      </c>
      <c r="O863" s="176"/>
      <c r="Q863" s="166"/>
    </row>
    <row r="864" spans="1:82" x14ac:dyDescent="0.2">
      <c r="A864" s="174"/>
      <c r="B864" s="175"/>
      <c r="C864" s="222" t="s">
        <v>1141</v>
      </c>
      <c r="D864" s="223"/>
      <c r="E864" s="177">
        <v>1</v>
      </c>
      <c r="F864" s="178"/>
      <c r="G864" s="179"/>
      <c r="H864" s="180"/>
      <c r="I864" s="181"/>
      <c r="J864" s="180"/>
      <c r="K864" s="181"/>
      <c r="M864" s="176" t="s">
        <v>1141</v>
      </c>
      <c r="O864" s="176"/>
      <c r="Q864" s="166"/>
    </row>
    <row r="865" spans="1:82" x14ac:dyDescent="0.2">
      <c r="A865" s="167">
        <v>238</v>
      </c>
      <c r="B865" s="168" t="s">
        <v>1142</v>
      </c>
      <c r="C865" s="169" t="s">
        <v>1143</v>
      </c>
      <c r="D865" s="170" t="s">
        <v>191</v>
      </c>
      <c r="E865" s="171">
        <v>1</v>
      </c>
      <c r="F865" s="171">
        <v>0</v>
      </c>
      <c r="G865" s="172">
        <f>E865*F865</f>
        <v>0</v>
      </c>
      <c r="H865" s="173">
        <v>0</v>
      </c>
      <c r="I865" s="173">
        <f>E865*H865</f>
        <v>0</v>
      </c>
      <c r="J865" s="173">
        <v>0</v>
      </c>
      <c r="K865" s="173">
        <f>E865*J865</f>
        <v>0</v>
      </c>
      <c r="Q865" s="166">
        <v>2</v>
      </c>
      <c r="AA865" s="143">
        <v>12</v>
      </c>
      <c r="AB865" s="143">
        <v>0</v>
      </c>
      <c r="AC865" s="143">
        <v>539</v>
      </c>
      <c r="BB865" s="143">
        <v>2</v>
      </c>
      <c r="BC865" s="143">
        <f>IF(BB865=1,G865,0)</f>
        <v>0</v>
      </c>
      <c r="BD865" s="143">
        <f>IF(BB865=2,G865,0)</f>
        <v>0</v>
      </c>
      <c r="BE865" s="143">
        <f>IF(BB865=3,G865,0)</f>
        <v>0</v>
      </c>
      <c r="BF865" s="143">
        <f>IF(BB865=4,G865,0)</f>
        <v>0</v>
      </c>
      <c r="BG865" s="143">
        <f>IF(BB865=5,G865,0)</f>
        <v>0</v>
      </c>
      <c r="CA865" s="143">
        <v>12</v>
      </c>
      <c r="CB865" s="143">
        <v>0</v>
      </c>
      <c r="CC865" s="166"/>
      <c r="CD865" s="166"/>
    </row>
    <row r="866" spans="1:82" x14ac:dyDescent="0.2">
      <c r="A866" s="174"/>
      <c r="B866" s="175"/>
      <c r="C866" s="222" t="s">
        <v>1144</v>
      </c>
      <c r="D866" s="223"/>
      <c r="E866" s="177">
        <v>1</v>
      </c>
      <c r="F866" s="178"/>
      <c r="G866" s="179"/>
      <c r="H866" s="180"/>
      <c r="I866" s="181"/>
      <c r="J866" s="180"/>
      <c r="K866" s="181"/>
      <c r="M866" s="176" t="s">
        <v>1144</v>
      </c>
      <c r="O866" s="176"/>
      <c r="Q866" s="166"/>
    </row>
    <row r="867" spans="1:82" x14ac:dyDescent="0.2">
      <c r="A867" s="167">
        <v>239</v>
      </c>
      <c r="B867" s="168" t="s">
        <v>1145</v>
      </c>
      <c r="C867" s="169" t="s">
        <v>1146</v>
      </c>
      <c r="D867" s="170" t="s">
        <v>191</v>
      </c>
      <c r="E867" s="171">
        <v>3</v>
      </c>
      <c r="F867" s="171">
        <v>0</v>
      </c>
      <c r="G867" s="172">
        <f>E867*F867</f>
        <v>0</v>
      </c>
      <c r="H867" s="173">
        <v>0</v>
      </c>
      <c r="I867" s="173">
        <f>E867*H867</f>
        <v>0</v>
      </c>
      <c r="J867" s="173">
        <v>0</v>
      </c>
      <c r="K867" s="173">
        <f>E867*J867</f>
        <v>0</v>
      </c>
      <c r="Q867" s="166">
        <v>2</v>
      </c>
      <c r="AA867" s="143">
        <v>12</v>
      </c>
      <c r="AB867" s="143">
        <v>0</v>
      </c>
      <c r="AC867" s="143">
        <v>540</v>
      </c>
      <c r="BB867" s="143">
        <v>2</v>
      </c>
      <c r="BC867" s="143">
        <f>IF(BB867=1,G867,0)</f>
        <v>0</v>
      </c>
      <c r="BD867" s="143">
        <f>IF(BB867=2,G867,0)</f>
        <v>0</v>
      </c>
      <c r="BE867" s="143">
        <f>IF(BB867=3,G867,0)</f>
        <v>0</v>
      </c>
      <c r="BF867" s="143">
        <f>IF(BB867=4,G867,0)</f>
        <v>0</v>
      </c>
      <c r="BG867" s="143">
        <f>IF(BB867=5,G867,0)</f>
        <v>0</v>
      </c>
      <c r="CA867" s="143">
        <v>12</v>
      </c>
      <c r="CB867" s="143">
        <v>0</v>
      </c>
      <c r="CC867" s="166"/>
      <c r="CD867" s="166"/>
    </row>
    <row r="868" spans="1:82" x14ac:dyDescent="0.2">
      <c r="A868" s="174"/>
      <c r="B868" s="175"/>
      <c r="C868" s="222" t="s">
        <v>1147</v>
      </c>
      <c r="D868" s="223"/>
      <c r="E868" s="177">
        <v>1</v>
      </c>
      <c r="F868" s="178"/>
      <c r="G868" s="179"/>
      <c r="H868" s="180"/>
      <c r="I868" s="181"/>
      <c r="J868" s="180"/>
      <c r="K868" s="181"/>
      <c r="M868" s="176" t="s">
        <v>1147</v>
      </c>
      <c r="O868" s="176"/>
      <c r="Q868" s="166"/>
    </row>
    <row r="869" spans="1:82" x14ac:dyDescent="0.2">
      <c r="A869" s="174"/>
      <c r="B869" s="175"/>
      <c r="C869" s="222" t="s">
        <v>1148</v>
      </c>
      <c r="D869" s="223"/>
      <c r="E869" s="177">
        <v>1</v>
      </c>
      <c r="F869" s="178"/>
      <c r="G869" s="179"/>
      <c r="H869" s="180"/>
      <c r="I869" s="181"/>
      <c r="J869" s="180"/>
      <c r="K869" s="181"/>
      <c r="M869" s="176" t="s">
        <v>1148</v>
      </c>
      <c r="O869" s="176"/>
      <c r="Q869" s="166"/>
    </row>
    <row r="870" spans="1:82" x14ac:dyDescent="0.2">
      <c r="A870" s="174"/>
      <c r="B870" s="175"/>
      <c r="C870" s="222" t="s">
        <v>1149</v>
      </c>
      <c r="D870" s="223"/>
      <c r="E870" s="177">
        <v>1</v>
      </c>
      <c r="F870" s="178"/>
      <c r="G870" s="179"/>
      <c r="H870" s="180"/>
      <c r="I870" s="181"/>
      <c r="J870" s="180"/>
      <c r="K870" s="181"/>
      <c r="M870" s="176" t="s">
        <v>1149</v>
      </c>
      <c r="O870" s="176"/>
      <c r="Q870" s="166"/>
    </row>
    <row r="871" spans="1:82" x14ac:dyDescent="0.2">
      <c r="A871" s="167">
        <v>240</v>
      </c>
      <c r="B871" s="168" t="s">
        <v>1150</v>
      </c>
      <c r="C871" s="169" t="s">
        <v>1151</v>
      </c>
      <c r="D871" s="170" t="s">
        <v>191</v>
      </c>
      <c r="E871" s="171">
        <v>2</v>
      </c>
      <c r="F871" s="171">
        <v>0</v>
      </c>
      <c r="G871" s="172">
        <f>E871*F871</f>
        <v>0</v>
      </c>
      <c r="H871" s="173">
        <v>0</v>
      </c>
      <c r="I871" s="173">
        <f>E871*H871</f>
        <v>0</v>
      </c>
      <c r="J871" s="173">
        <v>0</v>
      </c>
      <c r="K871" s="173">
        <f>E871*J871</f>
        <v>0</v>
      </c>
      <c r="Q871" s="166">
        <v>2</v>
      </c>
      <c r="AA871" s="143">
        <v>12</v>
      </c>
      <c r="AB871" s="143">
        <v>0</v>
      </c>
      <c r="AC871" s="143">
        <v>541</v>
      </c>
      <c r="BB871" s="143">
        <v>2</v>
      </c>
      <c r="BC871" s="143">
        <f>IF(BB871=1,G871,0)</f>
        <v>0</v>
      </c>
      <c r="BD871" s="143">
        <f>IF(BB871=2,G871,0)</f>
        <v>0</v>
      </c>
      <c r="BE871" s="143">
        <f>IF(BB871=3,G871,0)</f>
        <v>0</v>
      </c>
      <c r="BF871" s="143">
        <f>IF(BB871=4,G871,0)</f>
        <v>0</v>
      </c>
      <c r="BG871" s="143">
        <f>IF(BB871=5,G871,0)</f>
        <v>0</v>
      </c>
      <c r="CA871" s="143">
        <v>12</v>
      </c>
      <c r="CB871" s="143">
        <v>0</v>
      </c>
      <c r="CC871" s="166"/>
      <c r="CD871" s="166"/>
    </row>
    <row r="872" spans="1:82" x14ac:dyDescent="0.2">
      <c r="A872" s="174"/>
      <c r="B872" s="175"/>
      <c r="C872" s="222" t="s">
        <v>1152</v>
      </c>
      <c r="D872" s="223"/>
      <c r="E872" s="177">
        <v>1</v>
      </c>
      <c r="F872" s="178"/>
      <c r="G872" s="179"/>
      <c r="H872" s="180"/>
      <c r="I872" s="181"/>
      <c r="J872" s="180"/>
      <c r="K872" s="181"/>
      <c r="M872" s="176" t="s">
        <v>1152</v>
      </c>
      <c r="O872" s="176"/>
      <c r="Q872" s="166"/>
    </row>
    <row r="873" spans="1:82" x14ac:dyDescent="0.2">
      <c r="A873" s="174"/>
      <c r="B873" s="175"/>
      <c r="C873" s="222" t="s">
        <v>1153</v>
      </c>
      <c r="D873" s="223"/>
      <c r="E873" s="177">
        <v>1</v>
      </c>
      <c r="F873" s="178"/>
      <c r="G873" s="179"/>
      <c r="H873" s="180"/>
      <c r="I873" s="181"/>
      <c r="J873" s="180"/>
      <c r="K873" s="181"/>
      <c r="M873" s="176" t="s">
        <v>1153</v>
      </c>
      <c r="O873" s="176"/>
      <c r="Q873" s="166"/>
    </row>
    <row r="874" spans="1:82" x14ac:dyDescent="0.2">
      <c r="A874" s="167">
        <v>241</v>
      </c>
      <c r="B874" s="168" t="s">
        <v>1154</v>
      </c>
      <c r="C874" s="169" t="s">
        <v>1155</v>
      </c>
      <c r="D874" s="170" t="s">
        <v>191</v>
      </c>
      <c r="E874" s="171">
        <v>1</v>
      </c>
      <c r="F874" s="171">
        <v>0</v>
      </c>
      <c r="G874" s="172">
        <f>E874*F874</f>
        <v>0</v>
      </c>
      <c r="H874" s="173">
        <v>0</v>
      </c>
      <c r="I874" s="173">
        <f>E874*H874</f>
        <v>0</v>
      </c>
      <c r="J874" s="173">
        <v>0</v>
      </c>
      <c r="K874" s="173">
        <f>E874*J874</f>
        <v>0</v>
      </c>
      <c r="Q874" s="166">
        <v>2</v>
      </c>
      <c r="AA874" s="143">
        <v>12</v>
      </c>
      <c r="AB874" s="143">
        <v>0</v>
      </c>
      <c r="AC874" s="143">
        <v>542</v>
      </c>
      <c r="BB874" s="143">
        <v>2</v>
      </c>
      <c r="BC874" s="143">
        <f>IF(BB874=1,G874,0)</f>
        <v>0</v>
      </c>
      <c r="BD874" s="143">
        <f>IF(BB874=2,G874,0)</f>
        <v>0</v>
      </c>
      <c r="BE874" s="143">
        <f>IF(BB874=3,G874,0)</f>
        <v>0</v>
      </c>
      <c r="BF874" s="143">
        <f>IF(BB874=4,G874,0)</f>
        <v>0</v>
      </c>
      <c r="BG874" s="143">
        <f>IF(BB874=5,G874,0)</f>
        <v>0</v>
      </c>
      <c r="CA874" s="143">
        <v>12</v>
      </c>
      <c r="CB874" s="143">
        <v>0</v>
      </c>
      <c r="CC874" s="166"/>
      <c r="CD874" s="166"/>
    </row>
    <row r="875" spans="1:82" x14ac:dyDescent="0.2">
      <c r="A875" s="174"/>
      <c r="B875" s="175"/>
      <c r="C875" s="222" t="s">
        <v>1156</v>
      </c>
      <c r="D875" s="223"/>
      <c r="E875" s="177">
        <v>1</v>
      </c>
      <c r="F875" s="178"/>
      <c r="G875" s="179"/>
      <c r="H875" s="180"/>
      <c r="I875" s="181"/>
      <c r="J875" s="180"/>
      <c r="K875" s="181"/>
      <c r="M875" s="176" t="s">
        <v>1156</v>
      </c>
      <c r="O875" s="176"/>
      <c r="Q875" s="166"/>
    </row>
    <row r="876" spans="1:82" x14ac:dyDescent="0.2">
      <c r="A876" s="167">
        <v>242</v>
      </c>
      <c r="B876" s="168" t="s">
        <v>1157</v>
      </c>
      <c r="C876" s="169" t="s">
        <v>1158</v>
      </c>
      <c r="D876" s="170" t="s">
        <v>191</v>
      </c>
      <c r="E876" s="171">
        <v>2</v>
      </c>
      <c r="F876" s="171">
        <v>0</v>
      </c>
      <c r="G876" s="172">
        <f>E876*F876</f>
        <v>0</v>
      </c>
      <c r="H876" s="173">
        <v>0</v>
      </c>
      <c r="I876" s="173">
        <f>E876*H876</f>
        <v>0</v>
      </c>
      <c r="J876" s="173">
        <v>0</v>
      </c>
      <c r="K876" s="173">
        <f>E876*J876</f>
        <v>0</v>
      </c>
      <c r="Q876" s="166">
        <v>2</v>
      </c>
      <c r="AA876" s="143">
        <v>12</v>
      </c>
      <c r="AB876" s="143">
        <v>0</v>
      </c>
      <c r="AC876" s="143">
        <v>543</v>
      </c>
      <c r="BB876" s="143">
        <v>2</v>
      </c>
      <c r="BC876" s="143">
        <f>IF(BB876=1,G876,0)</f>
        <v>0</v>
      </c>
      <c r="BD876" s="143">
        <f>IF(BB876=2,G876,0)</f>
        <v>0</v>
      </c>
      <c r="BE876" s="143">
        <f>IF(BB876=3,G876,0)</f>
        <v>0</v>
      </c>
      <c r="BF876" s="143">
        <f>IF(BB876=4,G876,0)</f>
        <v>0</v>
      </c>
      <c r="BG876" s="143">
        <f>IF(BB876=5,G876,0)</f>
        <v>0</v>
      </c>
      <c r="CA876" s="143">
        <v>12</v>
      </c>
      <c r="CB876" s="143">
        <v>0</v>
      </c>
      <c r="CC876" s="166"/>
      <c r="CD876" s="166"/>
    </row>
    <row r="877" spans="1:82" x14ac:dyDescent="0.2">
      <c r="A877" s="174"/>
      <c r="B877" s="175"/>
      <c r="C877" s="222" t="s">
        <v>1159</v>
      </c>
      <c r="D877" s="223"/>
      <c r="E877" s="177">
        <v>1</v>
      </c>
      <c r="F877" s="178"/>
      <c r="G877" s="179"/>
      <c r="H877" s="180"/>
      <c r="I877" s="181"/>
      <c r="J877" s="180"/>
      <c r="K877" s="181"/>
      <c r="M877" s="176" t="s">
        <v>1159</v>
      </c>
      <c r="O877" s="176"/>
      <c r="Q877" s="166"/>
    </row>
    <row r="878" spans="1:82" x14ac:dyDescent="0.2">
      <c r="A878" s="174"/>
      <c r="B878" s="175"/>
      <c r="C878" s="222" t="s">
        <v>1160</v>
      </c>
      <c r="D878" s="223"/>
      <c r="E878" s="177">
        <v>1</v>
      </c>
      <c r="F878" s="178"/>
      <c r="G878" s="179"/>
      <c r="H878" s="180"/>
      <c r="I878" s="181"/>
      <c r="J878" s="180"/>
      <c r="K878" s="181"/>
      <c r="M878" s="176" t="s">
        <v>1160</v>
      </c>
      <c r="O878" s="176"/>
      <c r="Q878" s="166"/>
    </row>
    <row r="879" spans="1:82" x14ac:dyDescent="0.2">
      <c r="A879" s="167">
        <v>243</v>
      </c>
      <c r="B879" s="168" t="s">
        <v>1161</v>
      </c>
      <c r="C879" s="169" t="s">
        <v>1162</v>
      </c>
      <c r="D879" s="170" t="s">
        <v>191</v>
      </c>
      <c r="E879" s="171">
        <v>3</v>
      </c>
      <c r="F879" s="171">
        <v>0</v>
      </c>
      <c r="G879" s="172">
        <f>E879*F879</f>
        <v>0</v>
      </c>
      <c r="H879" s="173">
        <v>0</v>
      </c>
      <c r="I879" s="173">
        <f>E879*H879</f>
        <v>0</v>
      </c>
      <c r="J879" s="173">
        <v>0</v>
      </c>
      <c r="K879" s="173">
        <f>E879*J879</f>
        <v>0</v>
      </c>
      <c r="Q879" s="166">
        <v>2</v>
      </c>
      <c r="AA879" s="143">
        <v>12</v>
      </c>
      <c r="AB879" s="143">
        <v>0</v>
      </c>
      <c r="AC879" s="143">
        <v>544</v>
      </c>
      <c r="BB879" s="143">
        <v>2</v>
      </c>
      <c r="BC879" s="143">
        <f>IF(BB879=1,G879,0)</f>
        <v>0</v>
      </c>
      <c r="BD879" s="143">
        <f>IF(BB879=2,G879,0)</f>
        <v>0</v>
      </c>
      <c r="BE879" s="143">
        <f>IF(BB879=3,G879,0)</f>
        <v>0</v>
      </c>
      <c r="BF879" s="143">
        <f>IF(BB879=4,G879,0)</f>
        <v>0</v>
      </c>
      <c r="BG879" s="143">
        <f>IF(BB879=5,G879,0)</f>
        <v>0</v>
      </c>
      <c r="CA879" s="143">
        <v>12</v>
      </c>
      <c r="CB879" s="143">
        <v>0</v>
      </c>
      <c r="CC879" s="166"/>
      <c r="CD879" s="166"/>
    </row>
    <row r="880" spans="1:82" x14ac:dyDescent="0.2">
      <c r="A880" s="174"/>
      <c r="B880" s="175"/>
      <c r="C880" s="222" t="s">
        <v>1163</v>
      </c>
      <c r="D880" s="223"/>
      <c r="E880" s="177">
        <v>1</v>
      </c>
      <c r="F880" s="178"/>
      <c r="G880" s="179"/>
      <c r="H880" s="180"/>
      <c r="I880" s="181"/>
      <c r="J880" s="180"/>
      <c r="K880" s="181"/>
      <c r="M880" s="176" t="s">
        <v>1163</v>
      </c>
      <c r="O880" s="176"/>
      <c r="Q880" s="166"/>
    </row>
    <row r="881" spans="1:82" x14ac:dyDescent="0.2">
      <c r="A881" s="174"/>
      <c r="B881" s="175"/>
      <c r="C881" s="222" t="s">
        <v>1164</v>
      </c>
      <c r="D881" s="223"/>
      <c r="E881" s="177">
        <v>1</v>
      </c>
      <c r="F881" s="178"/>
      <c r="G881" s="179"/>
      <c r="H881" s="180"/>
      <c r="I881" s="181"/>
      <c r="J881" s="180"/>
      <c r="K881" s="181"/>
      <c r="M881" s="176" t="s">
        <v>1164</v>
      </c>
      <c r="O881" s="176"/>
      <c r="Q881" s="166"/>
    </row>
    <row r="882" spans="1:82" x14ac:dyDescent="0.2">
      <c r="A882" s="174"/>
      <c r="B882" s="175"/>
      <c r="C882" s="222" t="s">
        <v>1165</v>
      </c>
      <c r="D882" s="223"/>
      <c r="E882" s="177">
        <v>1</v>
      </c>
      <c r="F882" s="178"/>
      <c r="G882" s="179"/>
      <c r="H882" s="180"/>
      <c r="I882" s="181"/>
      <c r="J882" s="180"/>
      <c r="K882" s="181"/>
      <c r="M882" s="176" t="s">
        <v>1165</v>
      </c>
      <c r="O882" s="176"/>
      <c r="Q882" s="166"/>
    </row>
    <row r="883" spans="1:82" x14ac:dyDescent="0.2">
      <c r="A883" s="167">
        <v>244</v>
      </c>
      <c r="B883" s="168" t="s">
        <v>1166</v>
      </c>
      <c r="C883" s="169" t="s">
        <v>1167</v>
      </c>
      <c r="D883" s="170" t="s">
        <v>191</v>
      </c>
      <c r="E883" s="171">
        <v>2</v>
      </c>
      <c r="F883" s="171">
        <v>0</v>
      </c>
      <c r="G883" s="172">
        <f>E883*F883</f>
        <v>0</v>
      </c>
      <c r="H883" s="173">
        <v>0</v>
      </c>
      <c r="I883" s="173">
        <f>E883*H883</f>
        <v>0</v>
      </c>
      <c r="J883" s="173">
        <v>0</v>
      </c>
      <c r="K883" s="173">
        <f>E883*J883</f>
        <v>0</v>
      </c>
      <c r="Q883" s="166">
        <v>2</v>
      </c>
      <c r="AA883" s="143">
        <v>12</v>
      </c>
      <c r="AB883" s="143">
        <v>0</v>
      </c>
      <c r="AC883" s="143">
        <v>545</v>
      </c>
      <c r="BB883" s="143">
        <v>2</v>
      </c>
      <c r="BC883" s="143">
        <f>IF(BB883=1,G883,0)</f>
        <v>0</v>
      </c>
      <c r="BD883" s="143">
        <f>IF(BB883=2,G883,0)</f>
        <v>0</v>
      </c>
      <c r="BE883" s="143">
        <f>IF(BB883=3,G883,0)</f>
        <v>0</v>
      </c>
      <c r="BF883" s="143">
        <f>IF(BB883=4,G883,0)</f>
        <v>0</v>
      </c>
      <c r="BG883" s="143">
        <f>IF(BB883=5,G883,0)</f>
        <v>0</v>
      </c>
      <c r="CA883" s="143">
        <v>12</v>
      </c>
      <c r="CB883" s="143">
        <v>0</v>
      </c>
      <c r="CC883" s="166"/>
      <c r="CD883" s="166"/>
    </row>
    <row r="884" spans="1:82" x14ac:dyDescent="0.2">
      <c r="A884" s="174"/>
      <c r="B884" s="175"/>
      <c r="C884" s="222" t="s">
        <v>1168</v>
      </c>
      <c r="D884" s="223"/>
      <c r="E884" s="177">
        <v>1</v>
      </c>
      <c r="F884" s="178"/>
      <c r="G884" s="179"/>
      <c r="H884" s="180"/>
      <c r="I884" s="181"/>
      <c r="J884" s="180"/>
      <c r="K884" s="181"/>
      <c r="M884" s="176" t="s">
        <v>1168</v>
      </c>
      <c r="O884" s="176"/>
      <c r="Q884" s="166"/>
    </row>
    <row r="885" spans="1:82" x14ac:dyDescent="0.2">
      <c r="A885" s="174"/>
      <c r="B885" s="175"/>
      <c r="C885" s="222" t="s">
        <v>1169</v>
      </c>
      <c r="D885" s="223"/>
      <c r="E885" s="177">
        <v>1</v>
      </c>
      <c r="F885" s="178"/>
      <c r="G885" s="179"/>
      <c r="H885" s="180"/>
      <c r="I885" s="181"/>
      <c r="J885" s="180"/>
      <c r="K885" s="181"/>
      <c r="M885" s="176" t="s">
        <v>1169</v>
      </c>
      <c r="O885" s="176"/>
      <c r="Q885" s="166"/>
    </row>
    <row r="886" spans="1:82" x14ac:dyDescent="0.2">
      <c r="A886" s="167">
        <v>245</v>
      </c>
      <c r="B886" s="168" t="s">
        <v>1170</v>
      </c>
      <c r="C886" s="169" t="s">
        <v>1171</v>
      </c>
      <c r="D886" s="170" t="s">
        <v>191</v>
      </c>
      <c r="E886" s="171">
        <v>13</v>
      </c>
      <c r="F886" s="171">
        <v>0</v>
      </c>
      <c r="G886" s="172">
        <f>E886*F886</f>
        <v>0</v>
      </c>
      <c r="H886" s="173">
        <v>0</v>
      </c>
      <c r="I886" s="173">
        <f>E886*H886</f>
        <v>0</v>
      </c>
      <c r="J886" s="173">
        <v>0</v>
      </c>
      <c r="K886" s="173">
        <f>E886*J886</f>
        <v>0</v>
      </c>
      <c r="Q886" s="166">
        <v>2</v>
      </c>
      <c r="AA886" s="143">
        <v>12</v>
      </c>
      <c r="AB886" s="143">
        <v>0</v>
      </c>
      <c r="AC886" s="143">
        <v>546</v>
      </c>
      <c r="BB886" s="143">
        <v>2</v>
      </c>
      <c r="BC886" s="143">
        <f>IF(BB886=1,G886,0)</f>
        <v>0</v>
      </c>
      <c r="BD886" s="143">
        <f>IF(BB886=2,G886,0)</f>
        <v>0</v>
      </c>
      <c r="BE886" s="143">
        <f>IF(BB886=3,G886,0)</f>
        <v>0</v>
      </c>
      <c r="BF886" s="143">
        <f>IF(BB886=4,G886,0)</f>
        <v>0</v>
      </c>
      <c r="BG886" s="143">
        <f>IF(BB886=5,G886,0)</f>
        <v>0</v>
      </c>
      <c r="CA886" s="143">
        <v>12</v>
      </c>
      <c r="CB886" s="143">
        <v>0</v>
      </c>
      <c r="CC886" s="166"/>
      <c r="CD886" s="166"/>
    </row>
    <row r="887" spans="1:82" x14ac:dyDescent="0.2">
      <c r="A887" s="174"/>
      <c r="B887" s="175"/>
      <c r="C887" s="222" t="s">
        <v>1172</v>
      </c>
      <c r="D887" s="223"/>
      <c r="E887" s="177">
        <v>1</v>
      </c>
      <c r="F887" s="178"/>
      <c r="G887" s="179"/>
      <c r="H887" s="180"/>
      <c r="I887" s="181"/>
      <c r="J887" s="180"/>
      <c r="K887" s="181"/>
      <c r="M887" s="176" t="s">
        <v>1172</v>
      </c>
      <c r="O887" s="176"/>
      <c r="Q887" s="166"/>
    </row>
    <row r="888" spans="1:82" x14ac:dyDescent="0.2">
      <c r="A888" s="174"/>
      <c r="B888" s="175"/>
      <c r="C888" s="222" t="s">
        <v>1173</v>
      </c>
      <c r="D888" s="223"/>
      <c r="E888" s="177">
        <v>1</v>
      </c>
      <c r="F888" s="178"/>
      <c r="G888" s="179"/>
      <c r="H888" s="180"/>
      <c r="I888" s="181"/>
      <c r="J888" s="180"/>
      <c r="K888" s="181"/>
      <c r="M888" s="176" t="s">
        <v>1173</v>
      </c>
      <c r="O888" s="176"/>
      <c r="Q888" s="166"/>
    </row>
    <row r="889" spans="1:82" x14ac:dyDescent="0.2">
      <c r="A889" s="174"/>
      <c r="B889" s="175"/>
      <c r="C889" s="222" t="s">
        <v>1174</v>
      </c>
      <c r="D889" s="223"/>
      <c r="E889" s="177">
        <v>1</v>
      </c>
      <c r="F889" s="178"/>
      <c r="G889" s="179"/>
      <c r="H889" s="180"/>
      <c r="I889" s="181"/>
      <c r="J889" s="180"/>
      <c r="K889" s="181"/>
      <c r="M889" s="176" t="s">
        <v>1174</v>
      </c>
      <c r="O889" s="176"/>
      <c r="Q889" s="166"/>
    </row>
    <row r="890" spans="1:82" x14ac:dyDescent="0.2">
      <c r="A890" s="174"/>
      <c r="B890" s="175"/>
      <c r="C890" s="222" t="s">
        <v>1175</v>
      </c>
      <c r="D890" s="223"/>
      <c r="E890" s="177">
        <v>1</v>
      </c>
      <c r="F890" s="178"/>
      <c r="G890" s="179"/>
      <c r="H890" s="180"/>
      <c r="I890" s="181"/>
      <c r="J890" s="180"/>
      <c r="K890" s="181"/>
      <c r="M890" s="176" t="s">
        <v>1175</v>
      </c>
      <c r="O890" s="176"/>
      <c r="Q890" s="166"/>
    </row>
    <row r="891" spans="1:82" x14ac:dyDescent="0.2">
      <c r="A891" s="174"/>
      <c r="B891" s="175"/>
      <c r="C891" s="222" t="s">
        <v>1176</v>
      </c>
      <c r="D891" s="223"/>
      <c r="E891" s="177">
        <v>1</v>
      </c>
      <c r="F891" s="178"/>
      <c r="G891" s="179"/>
      <c r="H891" s="180"/>
      <c r="I891" s="181"/>
      <c r="J891" s="180"/>
      <c r="K891" s="181"/>
      <c r="M891" s="176" t="s">
        <v>1176</v>
      </c>
      <c r="O891" s="176"/>
      <c r="Q891" s="166"/>
    </row>
    <row r="892" spans="1:82" x14ac:dyDescent="0.2">
      <c r="A892" s="174"/>
      <c r="B892" s="175"/>
      <c r="C892" s="222" t="s">
        <v>1177</v>
      </c>
      <c r="D892" s="223"/>
      <c r="E892" s="177">
        <v>1</v>
      </c>
      <c r="F892" s="178"/>
      <c r="G892" s="179"/>
      <c r="H892" s="180"/>
      <c r="I892" s="181"/>
      <c r="J892" s="180"/>
      <c r="K892" s="181"/>
      <c r="M892" s="176" t="s">
        <v>1177</v>
      </c>
      <c r="O892" s="176"/>
      <c r="Q892" s="166"/>
    </row>
    <row r="893" spans="1:82" x14ac:dyDescent="0.2">
      <c r="A893" s="174"/>
      <c r="B893" s="175"/>
      <c r="C893" s="222" t="s">
        <v>1178</v>
      </c>
      <c r="D893" s="223"/>
      <c r="E893" s="177">
        <v>1</v>
      </c>
      <c r="F893" s="178"/>
      <c r="G893" s="179"/>
      <c r="H893" s="180"/>
      <c r="I893" s="181"/>
      <c r="J893" s="180"/>
      <c r="K893" s="181"/>
      <c r="M893" s="176" t="s">
        <v>1178</v>
      </c>
      <c r="O893" s="176"/>
      <c r="Q893" s="166"/>
    </row>
    <row r="894" spans="1:82" x14ac:dyDescent="0.2">
      <c r="A894" s="174"/>
      <c r="B894" s="175"/>
      <c r="C894" s="222" t="s">
        <v>1179</v>
      </c>
      <c r="D894" s="223"/>
      <c r="E894" s="177">
        <v>1</v>
      </c>
      <c r="F894" s="178"/>
      <c r="G894" s="179"/>
      <c r="H894" s="180"/>
      <c r="I894" s="181"/>
      <c r="J894" s="180"/>
      <c r="K894" s="181"/>
      <c r="M894" s="176" t="s">
        <v>1179</v>
      </c>
      <c r="O894" s="176"/>
      <c r="Q894" s="166"/>
    </row>
    <row r="895" spans="1:82" x14ac:dyDescent="0.2">
      <c r="A895" s="174"/>
      <c r="B895" s="175"/>
      <c r="C895" s="222" t="s">
        <v>1180</v>
      </c>
      <c r="D895" s="223"/>
      <c r="E895" s="177">
        <v>1</v>
      </c>
      <c r="F895" s="178"/>
      <c r="G895" s="179"/>
      <c r="H895" s="180"/>
      <c r="I895" s="181"/>
      <c r="J895" s="180"/>
      <c r="K895" s="181"/>
      <c r="M895" s="176" t="s">
        <v>1180</v>
      </c>
      <c r="O895" s="176"/>
      <c r="Q895" s="166"/>
    </row>
    <row r="896" spans="1:82" x14ac:dyDescent="0.2">
      <c r="A896" s="174"/>
      <c r="B896" s="175"/>
      <c r="C896" s="222" t="s">
        <v>1181</v>
      </c>
      <c r="D896" s="223"/>
      <c r="E896" s="177">
        <v>1</v>
      </c>
      <c r="F896" s="178"/>
      <c r="G896" s="179"/>
      <c r="H896" s="180"/>
      <c r="I896" s="181"/>
      <c r="J896" s="180"/>
      <c r="K896" s="181"/>
      <c r="M896" s="176" t="s">
        <v>1181</v>
      </c>
      <c r="O896" s="176"/>
      <c r="Q896" s="166"/>
    </row>
    <row r="897" spans="1:82" x14ac:dyDescent="0.2">
      <c r="A897" s="174"/>
      <c r="B897" s="175"/>
      <c r="C897" s="222" t="s">
        <v>1182</v>
      </c>
      <c r="D897" s="223"/>
      <c r="E897" s="177">
        <v>1</v>
      </c>
      <c r="F897" s="178"/>
      <c r="G897" s="179"/>
      <c r="H897" s="180"/>
      <c r="I897" s="181"/>
      <c r="J897" s="180"/>
      <c r="K897" s="181"/>
      <c r="M897" s="176" t="s">
        <v>1182</v>
      </c>
      <c r="O897" s="176"/>
      <c r="Q897" s="166"/>
    </row>
    <row r="898" spans="1:82" x14ac:dyDescent="0.2">
      <c r="A898" s="174"/>
      <c r="B898" s="175"/>
      <c r="C898" s="222" t="s">
        <v>1183</v>
      </c>
      <c r="D898" s="223"/>
      <c r="E898" s="177">
        <v>1</v>
      </c>
      <c r="F898" s="178"/>
      <c r="G898" s="179"/>
      <c r="H898" s="180"/>
      <c r="I898" s="181"/>
      <c r="J898" s="180"/>
      <c r="K898" s="181"/>
      <c r="M898" s="176" t="s">
        <v>1183</v>
      </c>
      <c r="O898" s="176"/>
      <c r="Q898" s="166"/>
    </row>
    <row r="899" spans="1:82" x14ac:dyDescent="0.2">
      <c r="A899" s="174"/>
      <c r="B899" s="175"/>
      <c r="C899" s="222" t="s">
        <v>1184</v>
      </c>
      <c r="D899" s="223"/>
      <c r="E899" s="177">
        <v>1</v>
      </c>
      <c r="F899" s="178"/>
      <c r="G899" s="179"/>
      <c r="H899" s="180"/>
      <c r="I899" s="181"/>
      <c r="J899" s="180"/>
      <c r="K899" s="181"/>
      <c r="M899" s="176" t="s">
        <v>1184</v>
      </c>
      <c r="O899" s="176"/>
      <c r="Q899" s="166"/>
    </row>
    <row r="900" spans="1:82" x14ac:dyDescent="0.2">
      <c r="A900" s="167">
        <v>246</v>
      </c>
      <c r="B900" s="168" t="s">
        <v>1185</v>
      </c>
      <c r="C900" s="169" t="s">
        <v>1186</v>
      </c>
      <c r="D900" s="170" t="s">
        <v>191</v>
      </c>
      <c r="E900" s="171">
        <v>2</v>
      </c>
      <c r="F900" s="171">
        <v>0</v>
      </c>
      <c r="G900" s="172">
        <f>E900*F900</f>
        <v>0</v>
      </c>
      <c r="H900" s="173">
        <v>0</v>
      </c>
      <c r="I900" s="173">
        <f>E900*H900</f>
        <v>0</v>
      </c>
      <c r="J900" s="173">
        <v>0</v>
      </c>
      <c r="K900" s="173">
        <f>E900*J900</f>
        <v>0</v>
      </c>
      <c r="Q900" s="166">
        <v>2</v>
      </c>
      <c r="AA900" s="143">
        <v>12</v>
      </c>
      <c r="AB900" s="143">
        <v>0</v>
      </c>
      <c r="AC900" s="143">
        <v>547</v>
      </c>
      <c r="BB900" s="143">
        <v>2</v>
      </c>
      <c r="BC900" s="143">
        <f>IF(BB900=1,G900,0)</f>
        <v>0</v>
      </c>
      <c r="BD900" s="143">
        <f>IF(BB900=2,G900,0)</f>
        <v>0</v>
      </c>
      <c r="BE900" s="143">
        <f>IF(BB900=3,G900,0)</f>
        <v>0</v>
      </c>
      <c r="BF900" s="143">
        <f>IF(BB900=4,G900,0)</f>
        <v>0</v>
      </c>
      <c r="BG900" s="143">
        <f>IF(BB900=5,G900,0)</f>
        <v>0</v>
      </c>
      <c r="CA900" s="143">
        <v>12</v>
      </c>
      <c r="CB900" s="143">
        <v>0</v>
      </c>
      <c r="CC900" s="166"/>
      <c r="CD900" s="166"/>
    </row>
    <row r="901" spans="1:82" x14ac:dyDescent="0.2">
      <c r="A901" s="174"/>
      <c r="B901" s="175"/>
      <c r="C901" s="222" t="s">
        <v>1187</v>
      </c>
      <c r="D901" s="223"/>
      <c r="E901" s="177">
        <v>1</v>
      </c>
      <c r="F901" s="178"/>
      <c r="G901" s="179"/>
      <c r="H901" s="180"/>
      <c r="I901" s="181"/>
      <c r="J901" s="180"/>
      <c r="K901" s="181"/>
      <c r="M901" s="176" t="s">
        <v>1187</v>
      </c>
      <c r="O901" s="176"/>
      <c r="Q901" s="166"/>
    </row>
    <row r="902" spans="1:82" x14ac:dyDescent="0.2">
      <c r="A902" s="174"/>
      <c r="B902" s="175"/>
      <c r="C902" s="222" t="s">
        <v>1188</v>
      </c>
      <c r="D902" s="223"/>
      <c r="E902" s="177">
        <v>1</v>
      </c>
      <c r="F902" s="178"/>
      <c r="G902" s="179"/>
      <c r="H902" s="180"/>
      <c r="I902" s="181"/>
      <c r="J902" s="180"/>
      <c r="K902" s="181"/>
      <c r="M902" s="176" t="s">
        <v>1188</v>
      </c>
      <c r="O902" s="176"/>
      <c r="Q902" s="166"/>
    </row>
    <row r="903" spans="1:82" x14ac:dyDescent="0.2">
      <c r="A903" s="167">
        <v>247</v>
      </c>
      <c r="B903" s="168" t="s">
        <v>1189</v>
      </c>
      <c r="C903" s="169" t="s">
        <v>1190</v>
      </c>
      <c r="D903" s="170" t="s">
        <v>191</v>
      </c>
      <c r="E903" s="171">
        <v>1</v>
      </c>
      <c r="F903" s="171">
        <v>0</v>
      </c>
      <c r="G903" s="172">
        <f>E903*F903</f>
        <v>0</v>
      </c>
      <c r="H903" s="173">
        <v>0</v>
      </c>
      <c r="I903" s="173">
        <f>E903*H903</f>
        <v>0</v>
      </c>
      <c r="J903" s="173">
        <v>0</v>
      </c>
      <c r="K903" s="173">
        <f>E903*J903</f>
        <v>0</v>
      </c>
      <c r="Q903" s="166">
        <v>2</v>
      </c>
      <c r="AA903" s="143">
        <v>12</v>
      </c>
      <c r="AB903" s="143">
        <v>0</v>
      </c>
      <c r="AC903" s="143">
        <v>548</v>
      </c>
      <c r="BB903" s="143">
        <v>2</v>
      </c>
      <c r="BC903" s="143">
        <f>IF(BB903=1,G903,0)</f>
        <v>0</v>
      </c>
      <c r="BD903" s="143">
        <f>IF(BB903=2,G903,0)</f>
        <v>0</v>
      </c>
      <c r="BE903" s="143">
        <f>IF(BB903=3,G903,0)</f>
        <v>0</v>
      </c>
      <c r="BF903" s="143">
        <f>IF(BB903=4,G903,0)</f>
        <v>0</v>
      </c>
      <c r="BG903" s="143">
        <f>IF(BB903=5,G903,0)</f>
        <v>0</v>
      </c>
      <c r="CA903" s="143">
        <v>12</v>
      </c>
      <c r="CB903" s="143">
        <v>0</v>
      </c>
      <c r="CC903" s="166"/>
      <c r="CD903" s="166"/>
    </row>
    <row r="904" spans="1:82" x14ac:dyDescent="0.2">
      <c r="A904" s="174"/>
      <c r="B904" s="175"/>
      <c r="C904" s="222" t="s">
        <v>1191</v>
      </c>
      <c r="D904" s="223"/>
      <c r="E904" s="177">
        <v>1</v>
      </c>
      <c r="F904" s="178"/>
      <c r="G904" s="179"/>
      <c r="H904" s="180"/>
      <c r="I904" s="181"/>
      <c r="J904" s="180"/>
      <c r="K904" s="181"/>
      <c r="M904" s="176" t="s">
        <v>1191</v>
      </c>
      <c r="O904" s="176"/>
      <c r="Q904" s="166"/>
    </row>
    <row r="905" spans="1:82" x14ac:dyDescent="0.2">
      <c r="A905" s="167">
        <v>248</v>
      </c>
      <c r="B905" s="168" t="s">
        <v>1192</v>
      </c>
      <c r="C905" s="169" t="s">
        <v>1193</v>
      </c>
      <c r="D905" s="170" t="s">
        <v>191</v>
      </c>
      <c r="E905" s="171">
        <v>2</v>
      </c>
      <c r="F905" s="171">
        <v>0</v>
      </c>
      <c r="G905" s="172">
        <f>E905*F905</f>
        <v>0</v>
      </c>
      <c r="H905" s="173">
        <v>0</v>
      </c>
      <c r="I905" s="173">
        <f>E905*H905</f>
        <v>0</v>
      </c>
      <c r="J905" s="173">
        <v>0</v>
      </c>
      <c r="K905" s="173">
        <f>E905*J905</f>
        <v>0</v>
      </c>
      <c r="Q905" s="166">
        <v>2</v>
      </c>
      <c r="AA905" s="143">
        <v>12</v>
      </c>
      <c r="AB905" s="143">
        <v>0</v>
      </c>
      <c r="AC905" s="143">
        <v>549</v>
      </c>
      <c r="BB905" s="143">
        <v>2</v>
      </c>
      <c r="BC905" s="143">
        <f>IF(BB905=1,G905,0)</f>
        <v>0</v>
      </c>
      <c r="BD905" s="143">
        <f>IF(BB905=2,G905,0)</f>
        <v>0</v>
      </c>
      <c r="BE905" s="143">
        <f>IF(BB905=3,G905,0)</f>
        <v>0</v>
      </c>
      <c r="BF905" s="143">
        <f>IF(BB905=4,G905,0)</f>
        <v>0</v>
      </c>
      <c r="BG905" s="143">
        <f>IF(BB905=5,G905,0)</f>
        <v>0</v>
      </c>
      <c r="CA905" s="143">
        <v>12</v>
      </c>
      <c r="CB905" s="143">
        <v>0</v>
      </c>
      <c r="CC905" s="166"/>
      <c r="CD905" s="166"/>
    </row>
    <row r="906" spans="1:82" x14ac:dyDescent="0.2">
      <c r="A906" s="174"/>
      <c r="B906" s="175"/>
      <c r="C906" s="222" t="s">
        <v>1194</v>
      </c>
      <c r="D906" s="223"/>
      <c r="E906" s="177">
        <v>1</v>
      </c>
      <c r="F906" s="178"/>
      <c r="G906" s="179"/>
      <c r="H906" s="180"/>
      <c r="I906" s="181"/>
      <c r="J906" s="180"/>
      <c r="K906" s="181"/>
      <c r="M906" s="176" t="s">
        <v>1194</v>
      </c>
      <c r="O906" s="176"/>
      <c r="Q906" s="166"/>
    </row>
    <row r="907" spans="1:82" x14ac:dyDescent="0.2">
      <c r="A907" s="174"/>
      <c r="B907" s="175"/>
      <c r="C907" s="222" t="s">
        <v>1195</v>
      </c>
      <c r="D907" s="223"/>
      <c r="E907" s="177">
        <v>1</v>
      </c>
      <c r="F907" s="178"/>
      <c r="G907" s="179"/>
      <c r="H907" s="180"/>
      <c r="I907" s="181"/>
      <c r="J907" s="180"/>
      <c r="K907" s="181"/>
      <c r="M907" s="176" t="s">
        <v>1195</v>
      </c>
      <c r="O907" s="176"/>
      <c r="Q907" s="166"/>
    </row>
    <row r="908" spans="1:82" x14ac:dyDescent="0.2">
      <c r="A908" s="167">
        <v>249</v>
      </c>
      <c r="B908" s="168" t="s">
        <v>1196</v>
      </c>
      <c r="C908" s="169" t="s">
        <v>1197</v>
      </c>
      <c r="D908" s="170" t="s">
        <v>191</v>
      </c>
      <c r="E908" s="171">
        <v>2</v>
      </c>
      <c r="F908" s="171">
        <v>0</v>
      </c>
      <c r="G908" s="172">
        <f>E908*F908</f>
        <v>0</v>
      </c>
      <c r="H908" s="173">
        <v>0</v>
      </c>
      <c r="I908" s="173">
        <f>E908*H908</f>
        <v>0</v>
      </c>
      <c r="J908" s="173">
        <v>0</v>
      </c>
      <c r="K908" s="173">
        <f>E908*J908</f>
        <v>0</v>
      </c>
      <c r="Q908" s="166">
        <v>2</v>
      </c>
      <c r="AA908" s="143">
        <v>12</v>
      </c>
      <c r="AB908" s="143">
        <v>0</v>
      </c>
      <c r="AC908" s="143">
        <v>550</v>
      </c>
      <c r="BB908" s="143">
        <v>2</v>
      </c>
      <c r="BC908" s="143">
        <f>IF(BB908=1,G908,0)</f>
        <v>0</v>
      </c>
      <c r="BD908" s="143">
        <f>IF(BB908=2,G908,0)</f>
        <v>0</v>
      </c>
      <c r="BE908" s="143">
        <f>IF(BB908=3,G908,0)</f>
        <v>0</v>
      </c>
      <c r="BF908" s="143">
        <f>IF(BB908=4,G908,0)</f>
        <v>0</v>
      </c>
      <c r="BG908" s="143">
        <f>IF(BB908=5,G908,0)</f>
        <v>0</v>
      </c>
      <c r="CA908" s="143">
        <v>12</v>
      </c>
      <c r="CB908" s="143">
        <v>0</v>
      </c>
      <c r="CC908" s="166"/>
      <c r="CD908" s="166"/>
    </row>
    <row r="909" spans="1:82" x14ac:dyDescent="0.2">
      <c r="A909" s="174"/>
      <c r="B909" s="175"/>
      <c r="C909" s="222" t="s">
        <v>1198</v>
      </c>
      <c r="D909" s="223"/>
      <c r="E909" s="177">
        <v>1</v>
      </c>
      <c r="F909" s="178"/>
      <c r="G909" s="179"/>
      <c r="H909" s="180"/>
      <c r="I909" s="181"/>
      <c r="J909" s="180"/>
      <c r="K909" s="181"/>
      <c r="M909" s="176" t="s">
        <v>1198</v>
      </c>
      <c r="O909" s="176"/>
      <c r="Q909" s="166"/>
    </row>
    <row r="910" spans="1:82" x14ac:dyDescent="0.2">
      <c r="A910" s="174"/>
      <c r="B910" s="175"/>
      <c r="C910" s="222" t="s">
        <v>1199</v>
      </c>
      <c r="D910" s="223"/>
      <c r="E910" s="177">
        <v>1</v>
      </c>
      <c r="F910" s="178"/>
      <c r="G910" s="179"/>
      <c r="H910" s="180"/>
      <c r="I910" s="181"/>
      <c r="J910" s="180"/>
      <c r="K910" s="181"/>
      <c r="M910" s="176" t="s">
        <v>1199</v>
      </c>
      <c r="O910" s="176"/>
      <c r="Q910" s="166"/>
    </row>
    <row r="911" spans="1:82" x14ac:dyDescent="0.2">
      <c r="A911" s="167">
        <v>250</v>
      </c>
      <c r="B911" s="168" t="s">
        <v>1200</v>
      </c>
      <c r="C911" s="169" t="s">
        <v>1201</v>
      </c>
      <c r="D911" s="170" t="s">
        <v>191</v>
      </c>
      <c r="E911" s="171">
        <v>2</v>
      </c>
      <c r="F911" s="171">
        <v>0</v>
      </c>
      <c r="G911" s="172">
        <f>E911*F911</f>
        <v>0</v>
      </c>
      <c r="H911" s="173">
        <v>0</v>
      </c>
      <c r="I911" s="173">
        <f>E911*H911</f>
        <v>0</v>
      </c>
      <c r="J911" s="173">
        <v>0</v>
      </c>
      <c r="K911" s="173">
        <f>E911*J911</f>
        <v>0</v>
      </c>
      <c r="Q911" s="166">
        <v>2</v>
      </c>
      <c r="AA911" s="143">
        <v>12</v>
      </c>
      <c r="AB911" s="143">
        <v>0</v>
      </c>
      <c r="AC911" s="143">
        <v>551</v>
      </c>
      <c r="BB911" s="143">
        <v>2</v>
      </c>
      <c r="BC911" s="143">
        <f>IF(BB911=1,G911,0)</f>
        <v>0</v>
      </c>
      <c r="BD911" s="143">
        <f>IF(BB911=2,G911,0)</f>
        <v>0</v>
      </c>
      <c r="BE911" s="143">
        <f>IF(BB911=3,G911,0)</f>
        <v>0</v>
      </c>
      <c r="BF911" s="143">
        <f>IF(BB911=4,G911,0)</f>
        <v>0</v>
      </c>
      <c r="BG911" s="143">
        <f>IF(BB911=5,G911,0)</f>
        <v>0</v>
      </c>
      <c r="CA911" s="143">
        <v>12</v>
      </c>
      <c r="CB911" s="143">
        <v>0</v>
      </c>
      <c r="CC911" s="166"/>
      <c r="CD911" s="166"/>
    </row>
    <row r="912" spans="1:82" x14ac:dyDescent="0.2">
      <c r="A912" s="174"/>
      <c r="B912" s="175"/>
      <c r="C912" s="222" t="s">
        <v>1202</v>
      </c>
      <c r="D912" s="223"/>
      <c r="E912" s="177">
        <v>1</v>
      </c>
      <c r="F912" s="178"/>
      <c r="G912" s="179"/>
      <c r="H912" s="180"/>
      <c r="I912" s="181"/>
      <c r="J912" s="180"/>
      <c r="K912" s="181"/>
      <c r="M912" s="176" t="s">
        <v>1202</v>
      </c>
      <c r="O912" s="176"/>
      <c r="Q912" s="166"/>
    </row>
    <row r="913" spans="1:82" x14ac:dyDescent="0.2">
      <c r="A913" s="174"/>
      <c r="B913" s="175"/>
      <c r="C913" s="222" t="s">
        <v>1203</v>
      </c>
      <c r="D913" s="223"/>
      <c r="E913" s="177">
        <v>1</v>
      </c>
      <c r="F913" s="178"/>
      <c r="G913" s="179"/>
      <c r="H913" s="180"/>
      <c r="I913" s="181"/>
      <c r="J913" s="180"/>
      <c r="K913" s="181"/>
      <c r="M913" s="176" t="s">
        <v>1203</v>
      </c>
      <c r="O913" s="176"/>
      <c r="Q913" s="166"/>
    </row>
    <row r="914" spans="1:82" x14ac:dyDescent="0.2">
      <c r="A914" s="167">
        <v>251</v>
      </c>
      <c r="B914" s="168" t="s">
        <v>1204</v>
      </c>
      <c r="C914" s="169" t="s">
        <v>1205</v>
      </c>
      <c r="D914" s="170" t="s">
        <v>191</v>
      </c>
      <c r="E914" s="171">
        <v>3</v>
      </c>
      <c r="F914" s="171">
        <v>0</v>
      </c>
      <c r="G914" s="172">
        <f>E914*F914</f>
        <v>0</v>
      </c>
      <c r="H914" s="173">
        <v>0</v>
      </c>
      <c r="I914" s="173">
        <f>E914*H914</f>
        <v>0</v>
      </c>
      <c r="J914" s="173">
        <v>0</v>
      </c>
      <c r="K914" s="173">
        <f>E914*J914</f>
        <v>0</v>
      </c>
      <c r="Q914" s="166">
        <v>2</v>
      </c>
      <c r="AA914" s="143">
        <v>12</v>
      </c>
      <c r="AB914" s="143">
        <v>0</v>
      </c>
      <c r="AC914" s="143">
        <v>552</v>
      </c>
      <c r="BB914" s="143">
        <v>2</v>
      </c>
      <c r="BC914" s="143">
        <f>IF(BB914=1,G914,0)</f>
        <v>0</v>
      </c>
      <c r="BD914" s="143">
        <f>IF(BB914=2,G914,0)</f>
        <v>0</v>
      </c>
      <c r="BE914" s="143">
        <f>IF(BB914=3,G914,0)</f>
        <v>0</v>
      </c>
      <c r="BF914" s="143">
        <f>IF(BB914=4,G914,0)</f>
        <v>0</v>
      </c>
      <c r="BG914" s="143">
        <f>IF(BB914=5,G914,0)</f>
        <v>0</v>
      </c>
      <c r="CA914" s="143">
        <v>12</v>
      </c>
      <c r="CB914" s="143">
        <v>0</v>
      </c>
      <c r="CC914" s="166"/>
      <c r="CD914" s="166"/>
    </row>
    <row r="915" spans="1:82" x14ac:dyDescent="0.2">
      <c r="A915" s="174"/>
      <c r="B915" s="175"/>
      <c r="C915" s="222" t="s">
        <v>1206</v>
      </c>
      <c r="D915" s="223"/>
      <c r="E915" s="177">
        <v>1</v>
      </c>
      <c r="F915" s="178"/>
      <c r="G915" s="179"/>
      <c r="H915" s="180"/>
      <c r="I915" s="181"/>
      <c r="J915" s="180"/>
      <c r="K915" s="181"/>
      <c r="M915" s="176" t="s">
        <v>1206</v>
      </c>
      <c r="O915" s="176"/>
      <c r="Q915" s="166"/>
    </row>
    <row r="916" spans="1:82" x14ac:dyDescent="0.2">
      <c r="A916" s="174"/>
      <c r="B916" s="175"/>
      <c r="C916" s="222" t="s">
        <v>1207</v>
      </c>
      <c r="D916" s="223"/>
      <c r="E916" s="177">
        <v>1</v>
      </c>
      <c r="F916" s="178"/>
      <c r="G916" s="179"/>
      <c r="H916" s="180"/>
      <c r="I916" s="181"/>
      <c r="J916" s="180"/>
      <c r="K916" s="181"/>
      <c r="M916" s="176" t="s">
        <v>1207</v>
      </c>
      <c r="O916" s="176"/>
      <c r="Q916" s="166"/>
    </row>
    <row r="917" spans="1:82" x14ac:dyDescent="0.2">
      <c r="A917" s="174"/>
      <c r="B917" s="175"/>
      <c r="C917" s="222" t="s">
        <v>1208</v>
      </c>
      <c r="D917" s="223"/>
      <c r="E917" s="177">
        <v>1</v>
      </c>
      <c r="F917" s="178"/>
      <c r="G917" s="179"/>
      <c r="H917" s="180"/>
      <c r="I917" s="181"/>
      <c r="J917" s="180"/>
      <c r="K917" s="181"/>
      <c r="M917" s="176" t="s">
        <v>1208</v>
      </c>
      <c r="O917" s="176"/>
      <c r="Q917" s="166"/>
    </row>
    <row r="918" spans="1:82" x14ac:dyDescent="0.2">
      <c r="A918" s="167">
        <v>252</v>
      </c>
      <c r="B918" s="168" t="s">
        <v>1209</v>
      </c>
      <c r="C918" s="169" t="s">
        <v>1210</v>
      </c>
      <c r="D918" s="170" t="s">
        <v>191</v>
      </c>
      <c r="E918" s="171">
        <v>2</v>
      </c>
      <c r="F918" s="171">
        <v>0</v>
      </c>
      <c r="G918" s="172">
        <f>E918*F918</f>
        <v>0</v>
      </c>
      <c r="H918" s="173">
        <v>0</v>
      </c>
      <c r="I918" s="173">
        <f>E918*H918</f>
        <v>0</v>
      </c>
      <c r="J918" s="173">
        <v>0</v>
      </c>
      <c r="K918" s="173">
        <f>E918*J918</f>
        <v>0</v>
      </c>
      <c r="Q918" s="166">
        <v>2</v>
      </c>
      <c r="AA918" s="143">
        <v>12</v>
      </c>
      <c r="AB918" s="143">
        <v>0</v>
      </c>
      <c r="AC918" s="143">
        <v>553</v>
      </c>
      <c r="BB918" s="143">
        <v>2</v>
      </c>
      <c r="BC918" s="143">
        <f>IF(BB918=1,G918,0)</f>
        <v>0</v>
      </c>
      <c r="BD918" s="143">
        <f>IF(BB918=2,G918,0)</f>
        <v>0</v>
      </c>
      <c r="BE918" s="143">
        <f>IF(BB918=3,G918,0)</f>
        <v>0</v>
      </c>
      <c r="BF918" s="143">
        <f>IF(BB918=4,G918,0)</f>
        <v>0</v>
      </c>
      <c r="BG918" s="143">
        <f>IF(BB918=5,G918,0)</f>
        <v>0</v>
      </c>
      <c r="CA918" s="143">
        <v>12</v>
      </c>
      <c r="CB918" s="143">
        <v>0</v>
      </c>
      <c r="CC918" s="166"/>
      <c r="CD918" s="166"/>
    </row>
    <row r="919" spans="1:82" x14ac:dyDescent="0.2">
      <c r="A919" s="174"/>
      <c r="B919" s="175"/>
      <c r="C919" s="222" t="s">
        <v>1211</v>
      </c>
      <c r="D919" s="223"/>
      <c r="E919" s="177">
        <v>1</v>
      </c>
      <c r="F919" s="178"/>
      <c r="G919" s="179"/>
      <c r="H919" s="180"/>
      <c r="I919" s="181"/>
      <c r="J919" s="180"/>
      <c r="K919" s="181"/>
      <c r="M919" s="176" t="s">
        <v>1211</v>
      </c>
      <c r="O919" s="176"/>
      <c r="Q919" s="166"/>
    </row>
    <row r="920" spans="1:82" x14ac:dyDescent="0.2">
      <c r="A920" s="174"/>
      <c r="B920" s="175"/>
      <c r="C920" s="222" t="s">
        <v>1212</v>
      </c>
      <c r="D920" s="223"/>
      <c r="E920" s="177">
        <v>1</v>
      </c>
      <c r="F920" s="178"/>
      <c r="G920" s="179"/>
      <c r="H920" s="180"/>
      <c r="I920" s="181"/>
      <c r="J920" s="180"/>
      <c r="K920" s="181"/>
      <c r="M920" s="176" t="s">
        <v>1212</v>
      </c>
      <c r="O920" s="176"/>
      <c r="Q920" s="166"/>
    </row>
    <row r="921" spans="1:82" x14ac:dyDescent="0.2">
      <c r="A921" s="167">
        <v>253</v>
      </c>
      <c r="B921" s="168" t="s">
        <v>1213</v>
      </c>
      <c r="C921" s="169" t="s">
        <v>1214</v>
      </c>
      <c r="D921" s="170" t="s">
        <v>191</v>
      </c>
      <c r="E921" s="171">
        <v>2</v>
      </c>
      <c r="F921" s="171">
        <v>0</v>
      </c>
      <c r="G921" s="172">
        <f>E921*F921</f>
        <v>0</v>
      </c>
      <c r="H921" s="173">
        <v>0</v>
      </c>
      <c r="I921" s="173">
        <f>E921*H921</f>
        <v>0</v>
      </c>
      <c r="J921" s="173">
        <v>0</v>
      </c>
      <c r="K921" s="173">
        <f>E921*J921</f>
        <v>0</v>
      </c>
      <c r="Q921" s="166">
        <v>2</v>
      </c>
      <c r="AA921" s="143">
        <v>12</v>
      </c>
      <c r="AB921" s="143">
        <v>0</v>
      </c>
      <c r="AC921" s="143">
        <v>554</v>
      </c>
      <c r="BB921" s="143">
        <v>2</v>
      </c>
      <c r="BC921" s="143">
        <f>IF(BB921=1,G921,0)</f>
        <v>0</v>
      </c>
      <c r="BD921" s="143">
        <f>IF(BB921=2,G921,0)</f>
        <v>0</v>
      </c>
      <c r="BE921" s="143">
        <f>IF(BB921=3,G921,0)</f>
        <v>0</v>
      </c>
      <c r="BF921" s="143">
        <f>IF(BB921=4,G921,0)</f>
        <v>0</v>
      </c>
      <c r="BG921" s="143">
        <f>IF(BB921=5,G921,0)</f>
        <v>0</v>
      </c>
      <c r="CA921" s="143">
        <v>12</v>
      </c>
      <c r="CB921" s="143">
        <v>0</v>
      </c>
      <c r="CC921" s="166"/>
      <c r="CD921" s="166"/>
    </row>
    <row r="922" spans="1:82" x14ac:dyDescent="0.2">
      <c r="A922" s="174"/>
      <c r="B922" s="175"/>
      <c r="C922" s="222" t="s">
        <v>1215</v>
      </c>
      <c r="D922" s="223"/>
      <c r="E922" s="177">
        <v>1</v>
      </c>
      <c r="F922" s="178"/>
      <c r="G922" s="179"/>
      <c r="H922" s="180"/>
      <c r="I922" s="181"/>
      <c r="J922" s="180"/>
      <c r="K922" s="181"/>
      <c r="M922" s="176" t="s">
        <v>1215</v>
      </c>
      <c r="O922" s="176"/>
      <c r="Q922" s="166"/>
    </row>
    <row r="923" spans="1:82" x14ac:dyDescent="0.2">
      <c r="A923" s="174"/>
      <c r="B923" s="175"/>
      <c r="C923" s="222" t="s">
        <v>1216</v>
      </c>
      <c r="D923" s="223"/>
      <c r="E923" s="177">
        <v>1</v>
      </c>
      <c r="F923" s="178"/>
      <c r="G923" s="179"/>
      <c r="H923" s="180"/>
      <c r="I923" s="181"/>
      <c r="J923" s="180"/>
      <c r="K923" s="181"/>
      <c r="M923" s="176" t="s">
        <v>1216</v>
      </c>
      <c r="O923" s="176"/>
      <c r="Q923" s="166"/>
    </row>
    <row r="924" spans="1:82" x14ac:dyDescent="0.2">
      <c r="A924" s="167">
        <v>254</v>
      </c>
      <c r="B924" s="168" t="s">
        <v>1217</v>
      </c>
      <c r="C924" s="169" t="s">
        <v>1218</v>
      </c>
      <c r="D924" s="170" t="s">
        <v>191</v>
      </c>
      <c r="E924" s="171">
        <v>2</v>
      </c>
      <c r="F924" s="171">
        <v>0</v>
      </c>
      <c r="G924" s="172">
        <f>E924*F924</f>
        <v>0</v>
      </c>
      <c r="H924" s="173">
        <v>2.6579999999999999E-2</v>
      </c>
      <c r="I924" s="173">
        <f>E924*H924</f>
        <v>5.3159999999999999E-2</v>
      </c>
      <c r="J924" s="173">
        <v>0</v>
      </c>
      <c r="K924" s="173">
        <f>E924*J924</f>
        <v>0</v>
      </c>
      <c r="Q924" s="166">
        <v>2</v>
      </c>
      <c r="AA924" s="143">
        <v>2</v>
      </c>
      <c r="AB924" s="143">
        <v>7</v>
      </c>
      <c r="AC924" s="143">
        <v>7</v>
      </c>
      <c r="BB924" s="143">
        <v>2</v>
      </c>
      <c r="BC924" s="143">
        <f>IF(BB924=1,G924,0)</f>
        <v>0</v>
      </c>
      <c r="BD924" s="143">
        <f>IF(BB924=2,G924,0)</f>
        <v>0</v>
      </c>
      <c r="BE924" s="143">
        <f>IF(BB924=3,G924,0)</f>
        <v>0</v>
      </c>
      <c r="BF924" s="143">
        <f>IF(BB924=4,G924,0)</f>
        <v>0</v>
      </c>
      <c r="BG924" s="143">
        <f>IF(BB924=5,G924,0)</f>
        <v>0</v>
      </c>
      <c r="CA924" s="143">
        <v>2</v>
      </c>
      <c r="CB924" s="143">
        <v>7</v>
      </c>
      <c r="CC924" s="166"/>
      <c r="CD924" s="166"/>
    </row>
    <row r="925" spans="1:82" x14ac:dyDescent="0.2">
      <c r="A925" s="174"/>
      <c r="B925" s="175"/>
      <c r="C925" s="222" t="s">
        <v>1219</v>
      </c>
      <c r="D925" s="223"/>
      <c r="E925" s="177">
        <v>1</v>
      </c>
      <c r="F925" s="178"/>
      <c r="G925" s="179"/>
      <c r="H925" s="180"/>
      <c r="I925" s="181"/>
      <c r="J925" s="180"/>
      <c r="K925" s="181"/>
      <c r="M925" s="176" t="s">
        <v>1219</v>
      </c>
      <c r="O925" s="176"/>
      <c r="Q925" s="166"/>
    </row>
    <row r="926" spans="1:82" x14ac:dyDescent="0.2">
      <c r="A926" s="174"/>
      <c r="B926" s="175"/>
      <c r="C926" s="222" t="s">
        <v>1220</v>
      </c>
      <c r="D926" s="223"/>
      <c r="E926" s="177">
        <v>1</v>
      </c>
      <c r="F926" s="178"/>
      <c r="G926" s="179"/>
      <c r="H926" s="180"/>
      <c r="I926" s="181"/>
      <c r="J926" s="180"/>
      <c r="K926" s="181"/>
      <c r="M926" s="176" t="s">
        <v>1220</v>
      </c>
      <c r="O926" s="176"/>
      <c r="Q926" s="166"/>
    </row>
    <row r="927" spans="1:82" x14ac:dyDescent="0.2">
      <c r="A927" s="167">
        <v>255</v>
      </c>
      <c r="B927" s="168" t="s">
        <v>1221</v>
      </c>
      <c r="C927" s="169" t="s">
        <v>1222</v>
      </c>
      <c r="D927" s="170" t="s">
        <v>191</v>
      </c>
      <c r="E927" s="171">
        <v>7</v>
      </c>
      <c r="F927" s="171">
        <v>0</v>
      </c>
      <c r="G927" s="172">
        <f>E927*F927</f>
        <v>0</v>
      </c>
      <c r="H927" s="173">
        <v>4.1869999999999997E-2</v>
      </c>
      <c r="I927" s="173">
        <f>E927*H927</f>
        <v>0.29308999999999996</v>
      </c>
      <c r="J927" s="173">
        <v>0</v>
      </c>
      <c r="K927" s="173">
        <f>E927*J927</f>
        <v>0</v>
      </c>
      <c r="Q927" s="166">
        <v>2</v>
      </c>
      <c r="AA927" s="143">
        <v>2</v>
      </c>
      <c r="AB927" s="143">
        <v>7</v>
      </c>
      <c r="AC927" s="143">
        <v>7</v>
      </c>
      <c r="BB927" s="143">
        <v>2</v>
      </c>
      <c r="BC927" s="143">
        <f>IF(BB927=1,G927,0)</f>
        <v>0</v>
      </c>
      <c r="BD927" s="143">
        <f>IF(BB927=2,G927,0)</f>
        <v>0</v>
      </c>
      <c r="BE927" s="143">
        <f>IF(BB927=3,G927,0)</f>
        <v>0</v>
      </c>
      <c r="BF927" s="143">
        <f>IF(BB927=4,G927,0)</f>
        <v>0</v>
      </c>
      <c r="BG927" s="143">
        <f>IF(BB927=5,G927,0)</f>
        <v>0</v>
      </c>
      <c r="CA927" s="143">
        <v>2</v>
      </c>
      <c r="CB927" s="143">
        <v>7</v>
      </c>
      <c r="CC927" s="166"/>
      <c r="CD927" s="166"/>
    </row>
    <row r="928" spans="1:82" x14ac:dyDescent="0.2">
      <c r="A928" s="174"/>
      <c r="B928" s="175"/>
      <c r="C928" s="222" t="s">
        <v>1223</v>
      </c>
      <c r="D928" s="223"/>
      <c r="E928" s="177">
        <v>1</v>
      </c>
      <c r="F928" s="178"/>
      <c r="G928" s="179"/>
      <c r="H928" s="180"/>
      <c r="I928" s="181"/>
      <c r="J928" s="180"/>
      <c r="K928" s="181"/>
      <c r="M928" s="176" t="s">
        <v>1223</v>
      </c>
      <c r="O928" s="176"/>
      <c r="Q928" s="166"/>
    </row>
    <row r="929" spans="1:82" x14ac:dyDescent="0.2">
      <c r="A929" s="174"/>
      <c r="B929" s="175"/>
      <c r="C929" s="222" t="s">
        <v>1224</v>
      </c>
      <c r="D929" s="223"/>
      <c r="E929" s="177">
        <v>1</v>
      </c>
      <c r="F929" s="178"/>
      <c r="G929" s="179"/>
      <c r="H929" s="180"/>
      <c r="I929" s="181"/>
      <c r="J929" s="180"/>
      <c r="K929" s="181"/>
      <c r="M929" s="176" t="s">
        <v>1224</v>
      </c>
      <c r="O929" s="176"/>
      <c r="Q929" s="166"/>
    </row>
    <row r="930" spans="1:82" x14ac:dyDescent="0.2">
      <c r="A930" s="174"/>
      <c r="B930" s="175"/>
      <c r="C930" s="222" t="s">
        <v>1225</v>
      </c>
      <c r="D930" s="223"/>
      <c r="E930" s="177">
        <v>1</v>
      </c>
      <c r="F930" s="178"/>
      <c r="G930" s="179"/>
      <c r="H930" s="180"/>
      <c r="I930" s="181"/>
      <c r="J930" s="180"/>
      <c r="K930" s="181"/>
      <c r="M930" s="176" t="s">
        <v>1225</v>
      </c>
      <c r="O930" s="176"/>
      <c r="Q930" s="166"/>
    </row>
    <row r="931" spans="1:82" x14ac:dyDescent="0.2">
      <c r="A931" s="174"/>
      <c r="B931" s="175"/>
      <c r="C931" s="222" t="s">
        <v>1226</v>
      </c>
      <c r="D931" s="223"/>
      <c r="E931" s="177">
        <v>1</v>
      </c>
      <c r="F931" s="178"/>
      <c r="G931" s="179"/>
      <c r="H931" s="180"/>
      <c r="I931" s="181"/>
      <c r="J931" s="180"/>
      <c r="K931" s="181"/>
      <c r="M931" s="176" t="s">
        <v>1226</v>
      </c>
      <c r="O931" s="176"/>
      <c r="Q931" s="166"/>
    </row>
    <row r="932" spans="1:82" x14ac:dyDescent="0.2">
      <c r="A932" s="174"/>
      <c r="B932" s="175"/>
      <c r="C932" s="222" t="s">
        <v>1227</v>
      </c>
      <c r="D932" s="223"/>
      <c r="E932" s="177">
        <v>1</v>
      </c>
      <c r="F932" s="178"/>
      <c r="G932" s="179"/>
      <c r="H932" s="180"/>
      <c r="I932" s="181"/>
      <c r="J932" s="180"/>
      <c r="K932" s="181"/>
      <c r="M932" s="176" t="s">
        <v>1227</v>
      </c>
      <c r="O932" s="176"/>
      <c r="Q932" s="166"/>
    </row>
    <row r="933" spans="1:82" x14ac:dyDescent="0.2">
      <c r="A933" s="174"/>
      <c r="B933" s="175"/>
      <c r="C933" s="222" t="s">
        <v>1228</v>
      </c>
      <c r="D933" s="223"/>
      <c r="E933" s="177">
        <v>1</v>
      </c>
      <c r="F933" s="178"/>
      <c r="G933" s="179"/>
      <c r="H933" s="180"/>
      <c r="I933" s="181"/>
      <c r="J933" s="180"/>
      <c r="K933" s="181"/>
      <c r="M933" s="176" t="s">
        <v>1228</v>
      </c>
      <c r="O933" s="176"/>
      <c r="Q933" s="166"/>
    </row>
    <row r="934" spans="1:82" x14ac:dyDescent="0.2">
      <c r="A934" s="174"/>
      <c r="B934" s="175"/>
      <c r="C934" s="222" t="s">
        <v>1229</v>
      </c>
      <c r="D934" s="223"/>
      <c r="E934" s="177">
        <v>1</v>
      </c>
      <c r="F934" s="178"/>
      <c r="G934" s="179"/>
      <c r="H934" s="180"/>
      <c r="I934" s="181"/>
      <c r="J934" s="180"/>
      <c r="K934" s="181"/>
      <c r="M934" s="176" t="s">
        <v>1229</v>
      </c>
      <c r="O934" s="176"/>
      <c r="Q934" s="166"/>
    </row>
    <row r="935" spans="1:82" x14ac:dyDescent="0.2">
      <c r="A935" s="167">
        <v>256</v>
      </c>
      <c r="B935" s="168" t="s">
        <v>1230</v>
      </c>
      <c r="C935" s="169" t="s">
        <v>1231</v>
      </c>
      <c r="D935" s="170" t="s">
        <v>191</v>
      </c>
      <c r="E935" s="171">
        <v>1</v>
      </c>
      <c r="F935" s="171">
        <v>0</v>
      </c>
      <c r="G935" s="172">
        <f>E935*F935</f>
        <v>0</v>
      </c>
      <c r="H935" s="173">
        <v>0</v>
      </c>
      <c r="I935" s="173">
        <f>E935*H935</f>
        <v>0</v>
      </c>
      <c r="J935" s="173">
        <v>0</v>
      </c>
      <c r="K935" s="173">
        <f>E935*J935</f>
        <v>0</v>
      </c>
      <c r="Q935" s="166">
        <v>2</v>
      </c>
      <c r="AA935" s="143">
        <v>12</v>
      </c>
      <c r="AB935" s="143">
        <v>0</v>
      </c>
      <c r="AC935" s="143">
        <v>555</v>
      </c>
      <c r="BB935" s="143">
        <v>2</v>
      </c>
      <c r="BC935" s="143">
        <f>IF(BB935=1,G935,0)</f>
        <v>0</v>
      </c>
      <c r="BD935" s="143">
        <f>IF(BB935=2,G935,0)</f>
        <v>0</v>
      </c>
      <c r="BE935" s="143">
        <f>IF(BB935=3,G935,0)</f>
        <v>0</v>
      </c>
      <c r="BF935" s="143">
        <f>IF(BB935=4,G935,0)</f>
        <v>0</v>
      </c>
      <c r="BG935" s="143">
        <f>IF(BB935=5,G935,0)</f>
        <v>0</v>
      </c>
      <c r="CA935" s="143">
        <v>12</v>
      </c>
      <c r="CB935" s="143">
        <v>0</v>
      </c>
      <c r="CC935" s="166"/>
      <c r="CD935" s="166"/>
    </row>
    <row r="936" spans="1:82" x14ac:dyDescent="0.2">
      <c r="A936" s="174"/>
      <c r="B936" s="175"/>
      <c r="C936" s="222" t="s">
        <v>1232</v>
      </c>
      <c r="D936" s="223"/>
      <c r="E936" s="177">
        <v>1</v>
      </c>
      <c r="F936" s="178"/>
      <c r="G936" s="179"/>
      <c r="H936" s="180"/>
      <c r="I936" s="181"/>
      <c r="J936" s="180"/>
      <c r="K936" s="181"/>
      <c r="M936" s="176" t="s">
        <v>1232</v>
      </c>
      <c r="O936" s="176"/>
      <c r="Q936" s="166"/>
    </row>
    <row r="937" spans="1:82" x14ac:dyDescent="0.2">
      <c r="A937" s="167">
        <v>257</v>
      </c>
      <c r="B937" s="168" t="s">
        <v>1233</v>
      </c>
      <c r="C937" s="169" t="s">
        <v>1234</v>
      </c>
      <c r="D937" s="170" t="s">
        <v>191</v>
      </c>
      <c r="E937" s="171">
        <v>2</v>
      </c>
      <c r="F937" s="171">
        <v>0</v>
      </c>
      <c r="G937" s="172">
        <f>E937*F937</f>
        <v>0</v>
      </c>
      <c r="H937" s="173">
        <v>0</v>
      </c>
      <c r="I937" s="173">
        <f>E937*H937</f>
        <v>0</v>
      </c>
      <c r="J937" s="173">
        <v>0</v>
      </c>
      <c r="K937" s="173">
        <f>E937*J937</f>
        <v>0</v>
      </c>
      <c r="Q937" s="166">
        <v>2</v>
      </c>
      <c r="AA937" s="143">
        <v>12</v>
      </c>
      <c r="AB937" s="143">
        <v>0</v>
      </c>
      <c r="AC937" s="143">
        <v>556</v>
      </c>
      <c r="BB937" s="143">
        <v>2</v>
      </c>
      <c r="BC937" s="143">
        <f>IF(BB937=1,G937,0)</f>
        <v>0</v>
      </c>
      <c r="BD937" s="143">
        <f>IF(BB937=2,G937,0)</f>
        <v>0</v>
      </c>
      <c r="BE937" s="143">
        <f>IF(BB937=3,G937,0)</f>
        <v>0</v>
      </c>
      <c r="BF937" s="143">
        <f>IF(BB937=4,G937,0)</f>
        <v>0</v>
      </c>
      <c r="BG937" s="143">
        <f>IF(BB937=5,G937,0)</f>
        <v>0</v>
      </c>
      <c r="CA937" s="143">
        <v>12</v>
      </c>
      <c r="CB937" s="143">
        <v>0</v>
      </c>
      <c r="CC937" s="166"/>
      <c r="CD937" s="166"/>
    </row>
    <row r="938" spans="1:82" x14ac:dyDescent="0.2">
      <c r="A938" s="174"/>
      <c r="B938" s="175"/>
      <c r="C938" s="222" t="s">
        <v>568</v>
      </c>
      <c r="D938" s="223"/>
      <c r="E938" s="177">
        <v>1</v>
      </c>
      <c r="F938" s="178"/>
      <c r="G938" s="179"/>
      <c r="H938" s="180"/>
      <c r="I938" s="181"/>
      <c r="J938" s="180"/>
      <c r="K938" s="181"/>
      <c r="M938" s="176" t="s">
        <v>568</v>
      </c>
      <c r="O938" s="176"/>
      <c r="Q938" s="166"/>
    </row>
    <row r="939" spans="1:82" x14ac:dyDescent="0.2">
      <c r="A939" s="174"/>
      <c r="B939" s="175"/>
      <c r="C939" s="222" t="s">
        <v>572</v>
      </c>
      <c r="D939" s="223"/>
      <c r="E939" s="177">
        <v>1</v>
      </c>
      <c r="F939" s="178"/>
      <c r="G939" s="179"/>
      <c r="H939" s="180"/>
      <c r="I939" s="181"/>
      <c r="J939" s="180"/>
      <c r="K939" s="181"/>
      <c r="M939" s="176" t="s">
        <v>572</v>
      </c>
      <c r="O939" s="176"/>
      <c r="Q939" s="166"/>
    </row>
    <row r="940" spans="1:82" x14ac:dyDescent="0.2">
      <c r="A940" s="167">
        <v>258</v>
      </c>
      <c r="B940" s="168" t="s">
        <v>1235</v>
      </c>
      <c r="C940" s="169" t="s">
        <v>1236</v>
      </c>
      <c r="D940" s="170" t="s">
        <v>191</v>
      </c>
      <c r="E940" s="171">
        <v>17</v>
      </c>
      <c r="F940" s="171">
        <v>0</v>
      </c>
      <c r="G940" s="172">
        <f>E940*F940</f>
        <v>0</v>
      </c>
      <c r="H940" s="173">
        <v>0</v>
      </c>
      <c r="I940" s="173">
        <f>E940*H940</f>
        <v>0</v>
      </c>
      <c r="J940" s="173">
        <v>0</v>
      </c>
      <c r="K940" s="173">
        <f>E940*J940</f>
        <v>0</v>
      </c>
      <c r="Q940" s="166">
        <v>2</v>
      </c>
      <c r="AA940" s="143">
        <v>12</v>
      </c>
      <c r="AB940" s="143">
        <v>0</v>
      </c>
      <c r="AC940" s="143">
        <v>557</v>
      </c>
      <c r="BB940" s="143">
        <v>2</v>
      </c>
      <c r="BC940" s="143">
        <f>IF(BB940=1,G940,0)</f>
        <v>0</v>
      </c>
      <c r="BD940" s="143">
        <f>IF(BB940=2,G940,0)</f>
        <v>0</v>
      </c>
      <c r="BE940" s="143">
        <f>IF(BB940=3,G940,0)</f>
        <v>0</v>
      </c>
      <c r="BF940" s="143">
        <f>IF(BB940=4,G940,0)</f>
        <v>0</v>
      </c>
      <c r="BG940" s="143">
        <f>IF(BB940=5,G940,0)</f>
        <v>0</v>
      </c>
      <c r="CA940" s="143">
        <v>12</v>
      </c>
      <c r="CB940" s="143">
        <v>0</v>
      </c>
      <c r="CC940" s="166"/>
      <c r="CD940" s="166"/>
    </row>
    <row r="941" spans="1:82" x14ac:dyDescent="0.2">
      <c r="A941" s="174"/>
      <c r="B941" s="175"/>
      <c r="C941" s="222" t="s">
        <v>582</v>
      </c>
      <c r="D941" s="223"/>
      <c r="E941" s="177">
        <v>1</v>
      </c>
      <c r="F941" s="178"/>
      <c r="G941" s="179"/>
      <c r="H941" s="180"/>
      <c r="I941" s="181"/>
      <c r="J941" s="180"/>
      <c r="K941" s="181"/>
      <c r="M941" s="176" t="s">
        <v>582</v>
      </c>
      <c r="O941" s="176"/>
      <c r="Q941" s="166"/>
    </row>
    <row r="942" spans="1:82" x14ac:dyDescent="0.2">
      <c r="A942" s="174"/>
      <c r="B942" s="175"/>
      <c r="C942" s="222" t="s">
        <v>583</v>
      </c>
      <c r="D942" s="223"/>
      <c r="E942" s="177">
        <v>1</v>
      </c>
      <c r="F942" s="178"/>
      <c r="G942" s="179"/>
      <c r="H942" s="180"/>
      <c r="I942" s="181"/>
      <c r="J942" s="180"/>
      <c r="K942" s="181"/>
      <c r="M942" s="176" t="s">
        <v>583</v>
      </c>
      <c r="O942" s="176"/>
      <c r="Q942" s="166"/>
    </row>
    <row r="943" spans="1:82" x14ac:dyDescent="0.2">
      <c r="A943" s="174"/>
      <c r="B943" s="175"/>
      <c r="C943" s="222" t="s">
        <v>584</v>
      </c>
      <c r="D943" s="223"/>
      <c r="E943" s="177">
        <v>1</v>
      </c>
      <c r="F943" s="178"/>
      <c r="G943" s="179"/>
      <c r="H943" s="180"/>
      <c r="I943" s="181"/>
      <c r="J943" s="180"/>
      <c r="K943" s="181"/>
      <c r="M943" s="176" t="s">
        <v>584</v>
      </c>
      <c r="O943" s="176"/>
      <c r="Q943" s="166"/>
    </row>
    <row r="944" spans="1:82" x14ac:dyDescent="0.2">
      <c r="A944" s="174"/>
      <c r="B944" s="175"/>
      <c r="C944" s="222" t="s">
        <v>585</v>
      </c>
      <c r="D944" s="223"/>
      <c r="E944" s="177">
        <v>1</v>
      </c>
      <c r="F944" s="178"/>
      <c r="G944" s="179"/>
      <c r="H944" s="180"/>
      <c r="I944" s="181"/>
      <c r="J944" s="180"/>
      <c r="K944" s="181"/>
      <c r="M944" s="176" t="s">
        <v>585</v>
      </c>
      <c r="O944" s="176"/>
      <c r="Q944" s="166"/>
    </row>
    <row r="945" spans="1:82" x14ac:dyDescent="0.2">
      <c r="A945" s="174"/>
      <c r="B945" s="175"/>
      <c r="C945" s="222" t="s">
        <v>586</v>
      </c>
      <c r="D945" s="223"/>
      <c r="E945" s="177">
        <v>1</v>
      </c>
      <c r="F945" s="178"/>
      <c r="G945" s="179"/>
      <c r="H945" s="180"/>
      <c r="I945" s="181"/>
      <c r="J945" s="180"/>
      <c r="K945" s="181"/>
      <c r="M945" s="176" t="s">
        <v>586</v>
      </c>
      <c r="O945" s="176"/>
      <c r="Q945" s="166"/>
    </row>
    <row r="946" spans="1:82" x14ac:dyDescent="0.2">
      <c r="A946" s="174"/>
      <c r="B946" s="175"/>
      <c r="C946" s="222" t="s">
        <v>587</v>
      </c>
      <c r="D946" s="223"/>
      <c r="E946" s="177">
        <v>1</v>
      </c>
      <c r="F946" s="178"/>
      <c r="G946" s="179"/>
      <c r="H946" s="180"/>
      <c r="I946" s="181"/>
      <c r="J946" s="180"/>
      <c r="K946" s="181"/>
      <c r="M946" s="176" t="s">
        <v>587</v>
      </c>
      <c r="O946" s="176"/>
      <c r="Q946" s="166"/>
    </row>
    <row r="947" spans="1:82" x14ac:dyDescent="0.2">
      <c r="A947" s="174"/>
      <c r="B947" s="175"/>
      <c r="C947" s="222" t="s">
        <v>588</v>
      </c>
      <c r="D947" s="223"/>
      <c r="E947" s="177">
        <v>1</v>
      </c>
      <c r="F947" s="178"/>
      <c r="G947" s="179"/>
      <c r="H947" s="180"/>
      <c r="I947" s="181"/>
      <c r="J947" s="180"/>
      <c r="K947" s="181"/>
      <c r="M947" s="176" t="s">
        <v>588</v>
      </c>
      <c r="O947" s="176"/>
      <c r="Q947" s="166"/>
    </row>
    <row r="948" spans="1:82" x14ac:dyDescent="0.2">
      <c r="A948" s="174"/>
      <c r="B948" s="175"/>
      <c r="C948" s="222" t="s">
        <v>589</v>
      </c>
      <c r="D948" s="223"/>
      <c r="E948" s="177">
        <v>1</v>
      </c>
      <c r="F948" s="178"/>
      <c r="G948" s="179"/>
      <c r="H948" s="180"/>
      <c r="I948" s="181"/>
      <c r="J948" s="180"/>
      <c r="K948" s="181"/>
      <c r="M948" s="176" t="s">
        <v>589</v>
      </c>
      <c r="O948" s="176"/>
      <c r="Q948" s="166"/>
    </row>
    <row r="949" spans="1:82" x14ac:dyDescent="0.2">
      <c r="A949" s="174"/>
      <c r="B949" s="175"/>
      <c r="C949" s="222" t="s">
        <v>590</v>
      </c>
      <c r="D949" s="223"/>
      <c r="E949" s="177">
        <v>1</v>
      </c>
      <c r="F949" s="178"/>
      <c r="G949" s="179"/>
      <c r="H949" s="180"/>
      <c r="I949" s="181"/>
      <c r="J949" s="180"/>
      <c r="K949" s="181"/>
      <c r="M949" s="176" t="s">
        <v>590</v>
      </c>
      <c r="O949" s="176"/>
      <c r="Q949" s="166"/>
    </row>
    <row r="950" spans="1:82" x14ac:dyDescent="0.2">
      <c r="A950" s="174"/>
      <c r="B950" s="175"/>
      <c r="C950" s="222" t="s">
        <v>591</v>
      </c>
      <c r="D950" s="223"/>
      <c r="E950" s="177">
        <v>1</v>
      </c>
      <c r="F950" s="178"/>
      <c r="G950" s="179"/>
      <c r="H950" s="180"/>
      <c r="I950" s="181"/>
      <c r="J950" s="180"/>
      <c r="K950" s="181"/>
      <c r="M950" s="176" t="s">
        <v>591</v>
      </c>
      <c r="O950" s="176"/>
      <c r="Q950" s="166"/>
    </row>
    <row r="951" spans="1:82" x14ac:dyDescent="0.2">
      <c r="A951" s="174"/>
      <c r="B951" s="175"/>
      <c r="C951" s="222" t="s">
        <v>592</v>
      </c>
      <c r="D951" s="223"/>
      <c r="E951" s="177">
        <v>1</v>
      </c>
      <c r="F951" s="178"/>
      <c r="G951" s="179"/>
      <c r="H951" s="180"/>
      <c r="I951" s="181"/>
      <c r="J951" s="180"/>
      <c r="K951" s="181"/>
      <c r="M951" s="176" t="s">
        <v>592</v>
      </c>
      <c r="O951" s="176"/>
      <c r="Q951" s="166"/>
    </row>
    <row r="952" spans="1:82" x14ac:dyDescent="0.2">
      <c r="A952" s="174"/>
      <c r="B952" s="175"/>
      <c r="C952" s="222" t="s">
        <v>593</v>
      </c>
      <c r="D952" s="223"/>
      <c r="E952" s="177">
        <v>1</v>
      </c>
      <c r="F952" s="178"/>
      <c r="G952" s="179"/>
      <c r="H952" s="180"/>
      <c r="I952" s="181"/>
      <c r="J952" s="180"/>
      <c r="K952" s="181"/>
      <c r="M952" s="176" t="s">
        <v>593</v>
      </c>
      <c r="O952" s="176"/>
      <c r="Q952" s="166"/>
    </row>
    <row r="953" spans="1:82" x14ac:dyDescent="0.2">
      <c r="A953" s="174"/>
      <c r="B953" s="175"/>
      <c r="C953" s="222" t="s">
        <v>594</v>
      </c>
      <c r="D953" s="223"/>
      <c r="E953" s="177">
        <v>1</v>
      </c>
      <c r="F953" s="178"/>
      <c r="G953" s="179"/>
      <c r="H953" s="180"/>
      <c r="I953" s="181"/>
      <c r="J953" s="180"/>
      <c r="K953" s="181"/>
      <c r="M953" s="176" t="s">
        <v>594</v>
      </c>
      <c r="O953" s="176"/>
      <c r="Q953" s="166"/>
    </row>
    <row r="954" spans="1:82" x14ac:dyDescent="0.2">
      <c r="A954" s="174"/>
      <c r="B954" s="175"/>
      <c r="C954" s="222" t="s">
        <v>595</v>
      </c>
      <c r="D954" s="223"/>
      <c r="E954" s="177">
        <v>1</v>
      </c>
      <c r="F954" s="178"/>
      <c r="G954" s="179"/>
      <c r="H954" s="180"/>
      <c r="I954" s="181"/>
      <c r="J954" s="180"/>
      <c r="K954" s="181"/>
      <c r="M954" s="176" t="s">
        <v>595</v>
      </c>
      <c r="O954" s="176"/>
      <c r="Q954" s="166"/>
    </row>
    <row r="955" spans="1:82" x14ac:dyDescent="0.2">
      <c r="A955" s="174"/>
      <c r="B955" s="175"/>
      <c r="C955" s="222" t="s">
        <v>596</v>
      </c>
      <c r="D955" s="223"/>
      <c r="E955" s="177">
        <v>1</v>
      </c>
      <c r="F955" s="178"/>
      <c r="G955" s="179"/>
      <c r="H955" s="180"/>
      <c r="I955" s="181"/>
      <c r="J955" s="180"/>
      <c r="K955" s="181"/>
      <c r="M955" s="176" t="s">
        <v>596</v>
      </c>
      <c r="O955" s="176"/>
      <c r="Q955" s="166"/>
    </row>
    <row r="956" spans="1:82" x14ac:dyDescent="0.2">
      <c r="A956" s="174"/>
      <c r="B956" s="175"/>
      <c r="C956" s="222" t="s">
        <v>597</v>
      </c>
      <c r="D956" s="223"/>
      <c r="E956" s="177">
        <v>1</v>
      </c>
      <c r="F956" s="178"/>
      <c r="G956" s="179"/>
      <c r="H956" s="180"/>
      <c r="I956" s="181"/>
      <c r="J956" s="180"/>
      <c r="K956" s="181"/>
      <c r="M956" s="176" t="s">
        <v>597</v>
      </c>
      <c r="O956" s="176"/>
      <c r="Q956" s="166"/>
    </row>
    <row r="957" spans="1:82" x14ac:dyDescent="0.2">
      <c r="A957" s="174"/>
      <c r="B957" s="175"/>
      <c r="C957" s="222" t="s">
        <v>598</v>
      </c>
      <c r="D957" s="223"/>
      <c r="E957" s="177">
        <v>1</v>
      </c>
      <c r="F957" s="178"/>
      <c r="G957" s="179"/>
      <c r="H957" s="180"/>
      <c r="I957" s="181"/>
      <c r="J957" s="180"/>
      <c r="K957" s="181"/>
      <c r="M957" s="176" t="s">
        <v>598</v>
      </c>
      <c r="O957" s="176"/>
      <c r="Q957" s="166"/>
    </row>
    <row r="958" spans="1:82" ht="22.5" x14ac:dyDescent="0.2">
      <c r="A958" s="167">
        <v>259</v>
      </c>
      <c r="B958" s="168" t="s">
        <v>1237</v>
      </c>
      <c r="C958" s="169" t="s">
        <v>1238</v>
      </c>
      <c r="D958" s="170" t="s">
        <v>191</v>
      </c>
      <c r="E958" s="171">
        <v>1</v>
      </c>
      <c r="F958" s="171">
        <v>0</v>
      </c>
      <c r="G958" s="172">
        <f>E958*F958</f>
        <v>0</v>
      </c>
      <c r="H958" s="173">
        <v>0</v>
      </c>
      <c r="I958" s="173">
        <f>E958*H958</f>
        <v>0</v>
      </c>
      <c r="J958" s="173">
        <v>0</v>
      </c>
      <c r="K958" s="173">
        <f>E958*J958</f>
        <v>0</v>
      </c>
      <c r="Q958" s="166">
        <v>2</v>
      </c>
      <c r="AA958" s="143">
        <v>12</v>
      </c>
      <c r="AB958" s="143">
        <v>0</v>
      </c>
      <c r="AC958" s="143">
        <v>558</v>
      </c>
      <c r="BB958" s="143">
        <v>2</v>
      </c>
      <c r="BC958" s="143">
        <f>IF(BB958=1,G958,0)</f>
        <v>0</v>
      </c>
      <c r="BD958" s="143">
        <f>IF(BB958=2,G958,0)</f>
        <v>0</v>
      </c>
      <c r="BE958" s="143">
        <f>IF(BB958=3,G958,0)</f>
        <v>0</v>
      </c>
      <c r="BF958" s="143">
        <f>IF(BB958=4,G958,0)</f>
        <v>0</v>
      </c>
      <c r="BG958" s="143">
        <f>IF(BB958=5,G958,0)</f>
        <v>0</v>
      </c>
      <c r="CA958" s="143">
        <v>12</v>
      </c>
      <c r="CB958" s="143">
        <v>0</v>
      </c>
      <c r="CC958" s="166"/>
      <c r="CD958" s="166"/>
    </row>
    <row r="959" spans="1:82" x14ac:dyDescent="0.2">
      <c r="A959" s="174"/>
      <c r="B959" s="175"/>
      <c r="C959" s="222" t="s">
        <v>599</v>
      </c>
      <c r="D959" s="223"/>
      <c r="E959" s="177">
        <v>1</v>
      </c>
      <c r="F959" s="178"/>
      <c r="G959" s="179"/>
      <c r="H959" s="180"/>
      <c r="I959" s="181"/>
      <c r="J959" s="180"/>
      <c r="K959" s="181"/>
      <c r="M959" s="176" t="s">
        <v>599</v>
      </c>
      <c r="O959" s="176"/>
      <c r="Q959" s="166"/>
    </row>
    <row r="960" spans="1:82" ht="22.5" x14ac:dyDescent="0.2">
      <c r="A960" s="167">
        <v>260</v>
      </c>
      <c r="B960" s="168" t="s">
        <v>1239</v>
      </c>
      <c r="C960" s="169" t="s">
        <v>1240</v>
      </c>
      <c r="D960" s="170" t="s">
        <v>191</v>
      </c>
      <c r="E960" s="171">
        <v>11</v>
      </c>
      <c r="F960" s="171">
        <v>0</v>
      </c>
      <c r="G960" s="172">
        <f>E960*F960</f>
        <v>0</v>
      </c>
      <c r="H960" s="173">
        <v>0</v>
      </c>
      <c r="I960" s="173">
        <f>E960*H960</f>
        <v>0</v>
      </c>
      <c r="J960" s="173">
        <v>0</v>
      </c>
      <c r="K960" s="173">
        <f>E960*J960</f>
        <v>0</v>
      </c>
      <c r="Q960" s="166">
        <v>2</v>
      </c>
      <c r="AA960" s="143">
        <v>12</v>
      </c>
      <c r="AB960" s="143">
        <v>0</v>
      </c>
      <c r="AC960" s="143">
        <v>559</v>
      </c>
      <c r="BB960" s="143">
        <v>2</v>
      </c>
      <c r="BC960" s="143">
        <f>IF(BB960=1,G960,0)</f>
        <v>0</v>
      </c>
      <c r="BD960" s="143">
        <f>IF(BB960=2,G960,0)</f>
        <v>0</v>
      </c>
      <c r="BE960" s="143">
        <f>IF(BB960=3,G960,0)</f>
        <v>0</v>
      </c>
      <c r="BF960" s="143">
        <f>IF(BB960=4,G960,0)</f>
        <v>0</v>
      </c>
      <c r="BG960" s="143">
        <f>IF(BB960=5,G960,0)</f>
        <v>0</v>
      </c>
      <c r="CA960" s="143">
        <v>12</v>
      </c>
      <c r="CB960" s="143">
        <v>0</v>
      </c>
      <c r="CC960" s="166"/>
      <c r="CD960" s="166"/>
    </row>
    <row r="961" spans="1:82" x14ac:dyDescent="0.2">
      <c r="A961" s="174"/>
      <c r="B961" s="175"/>
      <c r="C961" s="222" t="s">
        <v>610</v>
      </c>
      <c r="D961" s="223"/>
      <c r="E961" s="177">
        <v>1</v>
      </c>
      <c r="F961" s="178"/>
      <c r="G961" s="179"/>
      <c r="H961" s="180"/>
      <c r="I961" s="181"/>
      <c r="J961" s="180"/>
      <c r="K961" s="181"/>
      <c r="M961" s="176" t="s">
        <v>610</v>
      </c>
      <c r="O961" s="176"/>
      <c r="Q961" s="166"/>
    </row>
    <row r="962" spans="1:82" x14ac:dyDescent="0.2">
      <c r="A962" s="174"/>
      <c r="B962" s="175"/>
      <c r="C962" s="222" t="s">
        <v>611</v>
      </c>
      <c r="D962" s="223"/>
      <c r="E962" s="177">
        <v>1</v>
      </c>
      <c r="F962" s="178"/>
      <c r="G962" s="179"/>
      <c r="H962" s="180"/>
      <c r="I962" s="181"/>
      <c r="J962" s="180"/>
      <c r="K962" s="181"/>
      <c r="M962" s="176" t="s">
        <v>611</v>
      </c>
      <c r="O962" s="176"/>
      <c r="Q962" s="166"/>
    </row>
    <row r="963" spans="1:82" x14ac:dyDescent="0.2">
      <c r="A963" s="174"/>
      <c r="B963" s="175"/>
      <c r="C963" s="222" t="s">
        <v>612</v>
      </c>
      <c r="D963" s="223"/>
      <c r="E963" s="177">
        <v>1</v>
      </c>
      <c r="F963" s="178"/>
      <c r="G963" s="179"/>
      <c r="H963" s="180"/>
      <c r="I963" s="181"/>
      <c r="J963" s="180"/>
      <c r="K963" s="181"/>
      <c r="M963" s="176" t="s">
        <v>612</v>
      </c>
      <c r="O963" s="176"/>
      <c r="Q963" s="166"/>
    </row>
    <row r="964" spans="1:82" x14ac:dyDescent="0.2">
      <c r="A964" s="174"/>
      <c r="B964" s="175"/>
      <c r="C964" s="222" t="s">
        <v>613</v>
      </c>
      <c r="D964" s="223"/>
      <c r="E964" s="177">
        <v>1</v>
      </c>
      <c r="F964" s="178"/>
      <c r="G964" s="179"/>
      <c r="H964" s="180"/>
      <c r="I964" s="181"/>
      <c r="J964" s="180"/>
      <c r="K964" s="181"/>
      <c r="M964" s="176" t="s">
        <v>613</v>
      </c>
      <c r="O964" s="176"/>
      <c r="Q964" s="166"/>
    </row>
    <row r="965" spans="1:82" x14ac:dyDescent="0.2">
      <c r="A965" s="174"/>
      <c r="B965" s="175"/>
      <c r="C965" s="222" t="s">
        <v>614</v>
      </c>
      <c r="D965" s="223"/>
      <c r="E965" s="177">
        <v>1</v>
      </c>
      <c r="F965" s="178"/>
      <c r="G965" s="179"/>
      <c r="H965" s="180"/>
      <c r="I965" s="181"/>
      <c r="J965" s="180"/>
      <c r="K965" s="181"/>
      <c r="M965" s="176" t="s">
        <v>614</v>
      </c>
      <c r="O965" s="176"/>
      <c r="Q965" s="166"/>
    </row>
    <row r="966" spans="1:82" x14ac:dyDescent="0.2">
      <c r="A966" s="174"/>
      <c r="B966" s="175"/>
      <c r="C966" s="222" t="s">
        <v>615</v>
      </c>
      <c r="D966" s="223"/>
      <c r="E966" s="177">
        <v>1</v>
      </c>
      <c r="F966" s="178"/>
      <c r="G966" s="179"/>
      <c r="H966" s="180"/>
      <c r="I966" s="181"/>
      <c r="J966" s="180"/>
      <c r="K966" s="181"/>
      <c r="M966" s="176" t="s">
        <v>615</v>
      </c>
      <c r="O966" s="176"/>
      <c r="Q966" s="166"/>
    </row>
    <row r="967" spans="1:82" x14ac:dyDescent="0.2">
      <c r="A967" s="174"/>
      <c r="B967" s="175"/>
      <c r="C967" s="222" t="s">
        <v>616</v>
      </c>
      <c r="D967" s="223"/>
      <c r="E967" s="177">
        <v>1</v>
      </c>
      <c r="F967" s="178"/>
      <c r="G967" s="179"/>
      <c r="H967" s="180"/>
      <c r="I967" s="181"/>
      <c r="J967" s="180"/>
      <c r="K967" s="181"/>
      <c r="M967" s="176" t="s">
        <v>616</v>
      </c>
      <c r="O967" s="176"/>
      <c r="Q967" s="166"/>
    </row>
    <row r="968" spans="1:82" x14ac:dyDescent="0.2">
      <c r="A968" s="174"/>
      <c r="B968" s="175"/>
      <c r="C968" s="222" t="s">
        <v>617</v>
      </c>
      <c r="D968" s="223"/>
      <c r="E968" s="177">
        <v>1</v>
      </c>
      <c r="F968" s="178"/>
      <c r="G968" s="179"/>
      <c r="H968" s="180"/>
      <c r="I968" s="181"/>
      <c r="J968" s="180"/>
      <c r="K968" s="181"/>
      <c r="M968" s="176" t="s">
        <v>617</v>
      </c>
      <c r="O968" s="176"/>
      <c r="Q968" s="166"/>
    </row>
    <row r="969" spans="1:82" x14ac:dyDescent="0.2">
      <c r="A969" s="174"/>
      <c r="B969" s="175"/>
      <c r="C969" s="222" t="s">
        <v>618</v>
      </c>
      <c r="D969" s="223"/>
      <c r="E969" s="177">
        <v>1</v>
      </c>
      <c r="F969" s="178"/>
      <c r="G969" s="179"/>
      <c r="H969" s="180"/>
      <c r="I969" s="181"/>
      <c r="J969" s="180"/>
      <c r="K969" s="181"/>
      <c r="M969" s="176" t="s">
        <v>618</v>
      </c>
      <c r="O969" s="176"/>
      <c r="Q969" s="166"/>
    </row>
    <row r="970" spans="1:82" x14ac:dyDescent="0.2">
      <c r="A970" s="174"/>
      <c r="B970" s="175"/>
      <c r="C970" s="222" t="s">
        <v>619</v>
      </c>
      <c r="D970" s="223"/>
      <c r="E970" s="177">
        <v>1</v>
      </c>
      <c r="F970" s="178"/>
      <c r="G970" s="179"/>
      <c r="H970" s="180"/>
      <c r="I970" s="181"/>
      <c r="J970" s="180"/>
      <c r="K970" s="181"/>
      <c r="M970" s="176" t="s">
        <v>619</v>
      </c>
      <c r="O970" s="176"/>
      <c r="Q970" s="166"/>
    </row>
    <row r="971" spans="1:82" x14ac:dyDescent="0.2">
      <c r="A971" s="174"/>
      <c r="B971" s="175"/>
      <c r="C971" s="222" t="s">
        <v>620</v>
      </c>
      <c r="D971" s="223"/>
      <c r="E971" s="177">
        <v>1</v>
      </c>
      <c r="F971" s="178"/>
      <c r="G971" s="179"/>
      <c r="H971" s="180"/>
      <c r="I971" s="181"/>
      <c r="J971" s="180"/>
      <c r="K971" s="181"/>
      <c r="M971" s="176" t="s">
        <v>620</v>
      </c>
      <c r="O971" s="176"/>
      <c r="Q971" s="166"/>
    </row>
    <row r="972" spans="1:82" x14ac:dyDescent="0.2">
      <c r="A972" s="167">
        <v>261</v>
      </c>
      <c r="B972" s="168" t="s">
        <v>1241</v>
      </c>
      <c r="C972" s="169" t="s">
        <v>1242</v>
      </c>
      <c r="D972" s="170" t="s">
        <v>191</v>
      </c>
      <c r="E972" s="171">
        <v>11</v>
      </c>
      <c r="F972" s="171">
        <v>0</v>
      </c>
      <c r="G972" s="172">
        <f>E972*F972</f>
        <v>0</v>
      </c>
      <c r="H972" s="173">
        <v>0</v>
      </c>
      <c r="I972" s="173">
        <f>E972*H972</f>
        <v>0</v>
      </c>
      <c r="J972" s="173">
        <v>0</v>
      </c>
      <c r="K972" s="173">
        <f>E972*J972</f>
        <v>0</v>
      </c>
      <c r="Q972" s="166">
        <v>2</v>
      </c>
      <c r="AA972" s="143">
        <v>12</v>
      </c>
      <c r="AB972" s="143">
        <v>0</v>
      </c>
      <c r="AC972" s="143">
        <v>560</v>
      </c>
      <c r="BB972" s="143">
        <v>2</v>
      </c>
      <c r="BC972" s="143">
        <f>IF(BB972=1,G972,0)</f>
        <v>0</v>
      </c>
      <c r="BD972" s="143">
        <f>IF(BB972=2,G972,0)</f>
        <v>0</v>
      </c>
      <c r="BE972" s="143">
        <f>IF(BB972=3,G972,0)</f>
        <v>0</v>
      </c>
      <c r="BF972" s="143">
        <f>IF(BB972=4,G972,0)</f>
        <v>0</v>
      </c>
      <c r="BG972" s="143">
        <f>IF(BB972=5,G972,0)</f>
        <v>0</v>
      </c>
      <c r="CA972" s="143">
        <v>12</v>
      </c>
      <c r="CB972" s="143">
        <v>0</v>
      </c>
      <c r="CC972" s="166"/>
      <c r="CD972" s="166"/>
    </row>
    <row r="973" spans="1:82" x14ac:dyDescent="0.2">
      <c r="A973" s="174"/>
      <c r="B973" s="175"/>
      <c r="C973" s="222" t="s">
        <v>621</v>
      </c>
      <c r="D973" s="223"/>
      <c r="E973" s="177">
        <v>1</v>
      </c>
      <c r="F973" s="178"/>
      <c r="G973" s="179"/>
      <c r="H973" s="180"/>
      <c r="I973" s="181"/>
      <c r="J973" s="180"/>
      <c r="K973" s="181"/>
      <c r="M973" s="176" t="s">
        <v>621</v>
      </c>
      <c r="O973" s="176"/>
      <c r="Q973" s="166"/>
    </row>
    <row r="974" spans="1:82" x14ac:dyDescent="0.2">
      <c r="A974" s="174"/>
      <c r="B974" s="175"/>
      <c r="C974" s="222" t="s">
        <v>622</v>
      </c>
      <c r="D974" s="223"/>
      <c r="E974" s="177">
        <v>1</v>
      </c>
      <c r="F974" s="178"/>
      <c r="G974" s="179"/>
      <c r="H974" s="180"/>
      <c r="I974" s="181"/>
      <c r="J974" s="180"/>
      <c r="K974" s="181"/>
      <c r="M974" s="176" t="s">
        <v>622</v>
      </c>
      <c r="O974" s="176"/>
      <c r="Q974" s="166"/>
    </row>
    <row r="975" spans="1:82" x14ac:dyDescent="0.2">
      <c r="A975" s="174"/>
      <c r="B975" s="175"/>
      <c r="C975" s="222" t="s">
        <v>623</v>
      </c>
      <c r="D975" s="223"/>
      <c r="E975" s="177">
        <v>1</v>
      </c>
      <c r="F975" s="178"/>
      <c r="G975" s="179"/>
      <c r="H975" s="180"/>
      <c r="I975" s="181"/>
      <c r="J975" s="180"/>
      <c r="K975" s="181"/>
      <c r="M975" s="176" t="s">
        <v>623</v>
      </c>
      <c r="O975" s="176"/>
      <c r="Q975" s="166"/>
    </row>
    <row r="976" spans="1:82" x14ac:dyDescent="0.2">
      <c r="A976" s="174"/>
      <c r="B976" s="175"/>
      <c r="C976" s="222" t="s">
        <v>624</v>
      </c>
      <c r="D976" s="223"/>
      <c r="E976" s="177">
        <v>1</v>
      </c>
      <c r="F976" s="178"/>
      <c r="G976" s="179"/>
      <c r="H976" s="180"/>
      <c r="I976" s="181"/>
      <c r="J976" s="180"/>
      <c r="K976" s="181"/>
      <c r="M976" s="176" t="s">
        <v>624</v>
      </c>
      <c r="O976" s="176"/>
      <c r="Q976" s="166"/>
    </row>
    <row r="977" spans="1:82" x14ac:dyDescent="0.2">
      <c r="A977" s="174"/>
      <c r="B977" s="175"/>
      <c r="C977" s="222" t="s">
        <v>625</v>
      </c>
      <c r="D977" s="223"/>
      <c r="E977" s="177">
        <v>1</v>
      </c>
      <c r="F977" s="178"/>
      <c r="G977" s="179"/>
      <c r="H977" s="180"/>
      <c r="I977" s="181"/>
      <c r="J977" s="180"/>
      <c r="K977" s="181"/>
      <c r="M977" s="176" t="s">
        <v>625</v>
      </c>
      <c r="O977" s="176"/>
      <c r="Q977" s="166"/>
    </row>
    <row r="978" spans="1:82" x14ac:dyDescent="0.2">
      <c r="A978" s="174"/>
      <c r="B978" s="175"/>
      <c r="C978" s="222" t="s">
        <v>626</v>
      </c>
      <c r="D978" s="223"/>
      <c r="E978" s="177">
        <v>1</v>
      </c>
      <c r="F978" s="178"/>
      <c r="G978" s="179"/>
      <c r="H978" s="180"/>
      <c r="I978" s="181"/>
      <c r="J978" s="180"/>
      <c r="K978" s="181"/>
      <c r="M978" s="176" t="s">
        <v>626</v>
      </c>
      <c r="O978" s="176"/>
      <c r="Q978" s="166"/>
    </row>
    <row r="979" spans="1:82" x14ac:dyDescent="0.2">
      <c r="A979" s="174"/>
      <c r="B979" s="175"/>
      <c r="C979" s="222" t="s">
        <v>627</v>
      </c>
      <c r="D979" s="223"/>
      <c r="E979" s="177">
        <v>1</v>
      </c>
      <c r="F979" s="178"/>
      <c r="G979" s="179"/>
      <c r="H979" s="180"/>
      <c r="I979" s="181"/>
      <c r="J979" s="180"/>
      <c r="K979" s="181"/>
      <c r="M979" s="176" t="s">
        <v>627</v>
      </c>
      <c r="O979" s="176"/>
      <c r="Q979" s="166"/>
    </row>
    <row r="980" spans="1:82" x14ac:dyDescent="0.2">
      <c r="A980" s="174"/>
      <c r="B980" s="175"/>
      <c r="C980" s="222" t="s">
        <v>628</v>
      </c>
      <c r="D980" s="223"/>
      <c r="E980" s="177">
        <v>1</v>
      </c>
      <c r="F980" s="178"/>
      <c r="G980" s="179"/>
      <c r="H980" s="180"/>
      <c r="I980" s="181"/>
      <c r="J980" s="180"/>
      <c r="K980" s="181"/>
      <c r="M980" s="176" t="s">
        <v>628</v>
      </c>
      <c r="O980" s="176"/>
      <c r="Q980" s="166"/>
    </row>
    <row r="981" spans="1:82" x14ac:dyDescent="0.2">
      <c r="A981" s="174"/>
      <c r="B981" s="175"/>
      <c r="C981" s="222" t="s">
        <v>629</v>
      </c>
      <c r="D981" s="223"/>
      <c r="E981" s="177">
        <v>1</v>
      </c>
      <c r="F981" s="178"/>
      <c r="G981" s="179"/>
      <c r="H981" s="180"/>
      <c r="I981" s="181"/>
      <c r="J981" s="180"/>
      <c r="K981" s="181"/>
      <c r="M981" s="176" t="s">
        <v>629</v>
      </c>
      <c r="O981" s="176"/>
      <c r="Q981" s="166"/>
    </row>
    <row r="982" spans="1:82" x14ac:dyDescent="0.2">
      <c r="A982" s="174"/>
      <c r="B982" s="175"/>
      <c r="C982" s="222" t="s">
        <v>630</v>
      </c>
      <c r="D982" s="223"/>
      <c r="E982" s="177">
        <v>1</v>
      </c>
      <c r="F982" s="178"/>
      <c r="G982" s="179"/>
      <c r="H982" s="180"/>
      <c r="I982" s="181"/>
      <c r="J982" s="180"/>
      <c r="K982" s="181"/>
      <c r="M982" s="176" t="s">
        <v>630</v>
      </c>
      <c r="O982" s="176"/>
      <c r="Q982" s="166"/>
    </row>
    <row r="983" spans="1:82" x14ac:dyDescent="0.2">
      <c r="A983" s="174"/>
      <c r="B983" s="175"/>
      <c r="C983" s="222" t="s">
        <v>631</v>
      </c>
      <c r="D983" s="223"/>
      <c r="E983" s="177">
        <v>1</v>
      </c>
      <c r="F983" s="178"/>
      <c r="G983" s="179"/>
      <c r="H983" s="180"/>
      <c r="I983" s="181"/>
      <c r="J983" s="180"/>
      <c r="K983" s="181"/>
      <c r="M983" s="176" t="s">
        <v>631</v>
      </c>
      <c r="O983" s="176"/>
      <c r="Q983" s="166"/>
    </row>
    <row r="984" spans="1:82" x14ac:dyDescent="0.2">
      <c r="A984" s="167">
        <v>262</v>
      </c>
      <c r="B984" s="168" t="s">
        <v>1243</v>
      </c>
      <c r="C984" s="169" t="s">
        <v>1244</v>
      </c>
      <c r="D984" s="170" t="s">
        <v>191</v>
      </c>
      <c r="E984" s="171">
        <v>9</v>
      </c>
      <c r="F984" s="171">
        <v>0</v>
      </c>
      <c r="G984" s="172">
        <f>E984*F984</f>
        <v>0</v>
      </c>
      <c r="H984" s="173">
        <v>0</v>
      </c>
      <c r="I984" s="173">
        <f>E984*H984</f>
        <v>0</v>
      </c>
      <c r="J984" s="173">
        <v>0</v>
      </c>
      <c r="K984" s="173">
        <f>E984*J984</f>
        <v>0</v>
      </c>
      <c r="Q984" s="166">
        <v>2</v>
      </c>
      <c r="AA984" s="143">
        <v>12</v>
      </c>
      <c r="AB984" s="143">
        <v>0</v>
      </c>
      <c r="AC984" s="143">
        <v>561</v>
      </c>
      <c r="BB984" s="143">
        <v>2</v>
      </c>
      <c r="BC984" s="143">
        <f>IF(BB984=1,G984,0)</f>
        <v>0</v>
      </c>
      <c r="BD984" s="143">
        <f>IF(BB984=2,G984,0)</f>
        <v>0</v>
      </c>
      <c r="BE984" s="143">
        <f>IF(BB984=3,G984,0)</f>
        <v>0</v>
      </c>
      <c r="BF984" s="143">
        <f>IF(BB984=4,G984,0)</f>
        <v>0</v>
      </c>
      <c r="BG984" s="143">
        <f>IF(BB984=5,G984,0)</f>
        <v>0</v>
      </c>
      <c r="CA984" s="143">
        <v>12</v>
      </c>
      <c r="CB984" s="143">
        <v>0</v>
      </c>
      <c r="CC984" s="166"/>
      <c r="CD984" s="166"/>
    </row>
    <row r="985" spans="1:82" x14ac:dyDescent="0.2">
      <c r="A985" s="174"/>
      <c r="B985" s="175"/>
      <c r="C985" s="222" t="s">
        <v>569</v>
      </c>
      <c r="D985" s="223"/>
      <c r="E985" s="177">
        <v>1</v>
      </c>
      <c r="F985" s="178"/>
      <c r="G985" s="179"/>
      <c r="H985" s="180"/>
      <c r="I985" s="181"/>
      <c r="J985" s="180"/>
      <c r="K985" s="181"/>
      <c r="M985" s="176" t="s">
        <v>569</v>
      </c>
      <c r="O985" s="176"/>
      <c r="Q985" s="166"/>
    </row>
    <row r="986" spans="1:82" x14ac:dyDescent="0.2">
      <c r="A986" s="174"/>
      <c r="B986" s="175"/>
      <c r="C986" s="222" t="s">
        <v>571</v>
      </c>
      <c r="D986" s="223"/>
      <c r="E986" s="177">
        <v>1</v>
      </c>
      <c r="F986" s="178"/>
      <c r="G986" s="179"/>
      <c r="H986" s="180"/>
      <c r="I986" s="181"/>
      <c r="J986" s="180"/>
      <c r="K986" s="181"/>
      <c r="M986" s="176" t="s">
        <v>571</v>
      </c>
      <c r="O986" s="176"/>
      <c r="Q986" s="166"/>
    </row>
    <row r="987" spans="1:82" x14ac:dyDescent="0.2">
      <c r="A987" s="174"/>
      <c r="B987" s="175"/>
      <c r="C987" s="222" t="s">
        <v>573</v>
      </c>
      <c r="D987" s="223"/>
      <c r="E987" s="177">
        <v>1</v>
      </c>
      <c r="F987" s="178"/>
      <c r="G987" s="179"/>
      <c r="H987" s="180"/>
      <c r="I987" s="181"/>
      <c r="J987" s="180"/>
      <c r="K987" s="181"/>
      <c r="M987" s="176" t="s">
        <v>573</v>
      </c>
      <c r="O987" s="176"/>
      <c r="Q987" s="166"/>
    </row>
    <row r="988" spans="1:82" x14ac:dyDescent="0.2">
      <c r="A988" s="174"/>
      <c r="B988" s="175"/>
      <c r="C988" s="222" t="s">
        <v>574</v>
      </c>
      <c r="D988" s="223"/>
      <c r="E988" s="177">
        <v>1</v>
      </c>
      <c r="F988" s="178"/>
      <c r="G988" s="179"/>
      <c r="H988" s="180"/>
      <c r="I988" s="181"/>
      <c r="J988" s="180"/>
      <c r="K988" s="181"/>
      <c r="M988" s="176" t="s">
        <v>574</v>
      </c>
      <c r="O988" s="176"/>
      <c r="Q988" s="166"/>
    </row>
    <row r="989" spans="1:82" x14ac:dyDescent="0.2">
      <c r="A989" s="174"/>
      <c r="B989" s="175"/>
      <c r="C989" s="222" t="s">
        <v>575</v>
      </c>
      <c r="D989" s="223"/>
      <c r="E989" s="177">
        <v>1</v>
      </c>
      <c r="F989" s="178"/>
      <c r="G989" s="179"/>
      <c r="H989" s="180"/>
      <c r="I989" s="181"/>
      <c r="J989" s="180"/>
      <c r="K989" s="181"/>
      <c r="M989" s="176" t="s">
        <v>575</v>
      </c>
      <c r="O989" s="176"/>
      <c r="Q989" s="166"/>
    </row>
    <row r="990" spans="1:82" x14ac:dyDescent="0.2">
      <c r="A990" s="174"/>
      <c r="B990" s="175"/>
      <c r="C990" s="222" t="s">
        <v>576</v>
      </c>
      <c r="D990" s="223"/>
      <c r="E990" s="177">
        <v>1</v>
      </c>
      <c r="F990" s="178"/>
      <c r="G990" s="179"/>
      <c r="H990" s="180"/>
      <c r="I990" s="181"/>
      <c r="J990" s="180"/>
      <c r="K990" s="181"/>
      <c r="M990" s="176" t="s">
        <v>576</v>
      </c>
      <c r="O990" s="176"/>
      <c r="Q990" s="166"/>
    </row>
    <row r="991" spans="1:82" x14ac:dyDescent="0.2">
      <c r="A991" s="174"/>
      <c r="B991" s="175"/>
      <c r="C991" s="222" t="s">
        <v>577</v>
      </c>
      <c r="D991" s="223"/>
      <c r="E991" s="177">
        <v>1</v>
      </c>
      <c r="F991" s="178"/>
      <c r="G991" s="179"/>
      <c r="H991" s="180"/>
      <c r="I991" s="181"/>
      <c r="J991" s="180"/>
      <c r="K991" s="181"/>
      <c r="M991" s="176" t="s">
        <v>577</v>
      </c>
      <c r="O991" s="176"/>
      <c r="Q991" s="166"/>
    </row>
    <row r="992" spans="1:82" x14ac:dyDescent="0.2">
      <c r="A992" s="174"/>
      <c r="B992" s="175"/>
      <c r="C992" s="222" t="s">
        <v>578</v>
      </c>
      <c r="D992" s="223"/>
      <c r="E992" s="177">
        <v>1</v>
      </c>
      <c r="F992" s="178"/>
      <c r="G992" s="179"/>
      <c r="H992" s="180"/>
      <c r="I992" s="181"/>
      <c r="J992" s="180"/>
      <c r="K992" s="181"/>
      <c r="M992" s="176" t="s">
        <v>578</v>
      </c>
      <c r="O992" s="176"/>
      <c r="Q992" s="166"/>
    </row>
    <row r="993" spans="1:82" x14ac:dyDescent="0.2">
      <c r="A993" s="174"/>
      <c r="B993" s="175"/>
      <c r="C993" s="222" t="s">
        <v>579</v>
      </c>
      <c r="D993" s="223"/>
      <c r="E993" s="177">
        <v>1</v>
      </c>
      <c r="F993" s="178"/>
      <c r="G993" s="179"/>
      <c r="H993" s="180"/>
      <c r="I993" s="181"/>
      <c r="J993" s="180"/>
      <c r="K993" s="181"/>
      <c r="M993" s="176" t="s">
        <v>579</v>
      </c>
      <c r="O993" s="176"/>
      <c r="Q993" s="166"/>
    </row>
    <row r="994" spans="1:82" x14ac:dyDescent="0.2">
      <c r="A994" s="167">
        <v>263</v>
      </c>
      <c r="B994" s="168" t="s">
        <v>1245</v>
      </c>
      <c r="C994" s="169" t="s">
        <v>1246</v>
      </c>
      <c r="D994" s="170" t="s">
        <v>191</v>
      </c>
      <c r="E994" s="171">
        <v>6</v>
      </c>
      <c r="F994" s="171">
        <v>0</v>
      </c>
      <c r="G994" s="172">
        <f>E994*F994</f>
        <v>0</v>
      </c>
      <c r="H994" s="173">
        <v>0</v>
      </c>
      <c r="I994" s="173">
        <f>E994*H994</f>
        <v>0</v>
      </c>
      <c r="J994" s="173">
        <v>0</v>
      </c>
      <c r="K994" s="173">
        <f>E994*J994</f>
        <v>0</v>
      </c>
      <c r="Q994" s="166">
        <v>2</v>
      </c>
      <c r="AA994" s="143">
        <v>12</v>
      </c>
      <c r="AB994" s="143">
        <v>0</v>
      </c>
      <c r="AC994" s="143">
        <v>562</v>
      </c>
      <c r="BB994" s="143">
        <v>2</v>
      </c>
      <c r="BC994" s="143">
        <f>IF(BB994=1,G994,0)</f>
        <v>0</v>
      </c>
      <c r="BD994" s="143">
        <f>IF(BB994=2,G994,0)</f>
        <v>0</v>
      </c>
      <c r="BE994" s="143">
        <f>IF(BB994=3,G994,0)</f>
        <v>0</v>
      </c>
      <c r="BF994" s="143">
        <f>IF(BB994=4,G994,0)</f>
        <v>0</v>
      </c>
      <c r="BG994" s="143">
        <f>IF(BB994=5,G994,0)</f>
        <v>0</v>
      </c>
      <c r="CA994" s="143">
        <v>12</v>
      </c>
      <c r="CB994" s="143">
        <v>0</v>
      </c>
      <c r="CC994" s="166"/>
      <c r="CD994" s="166"/>
    </row>
    <row r="995" spans="1:82" x14ac:dyDescent="0.2">
      <c r="A995" s="174"/>
      <c r="B995" s="175"/>
      <c r="C995" s="222" t="s">
        <v>602</v>
      </c>
      <c r="D995" s="223"/>
      <c r="E995" s="177">
        <v>1</v>
      </c>
      <c r="F995" s="178"/>
      <c r="G995" s="179"/>
      <c r="H995" s="180"/>
      <c r="I995" s="181"/>
      <c r="J995" s="180"/>
      <c r="K995" s="181"/>
      <c r="M995" s="176" t="s">
        <v>602</v>
      </c>
      <c r="O995" s="176"/>
      <c r="Q995" s="166"/>
    </row>
    <row r="996" spans="1:82" x14ac:dyDescent="0.2">
      <c r="A996" s="174"/>
      <c r="B996" s="175"/>
      <c r="C996" s="222" t="s">
        <v>603</v>
      </c>
      <c r="D996" s="223"/>
      <c r="E996" s="177">
        <v>1</v>
      </c>
      <c r="F996" s="178"/>
      <c r="G996" s="179"/>
      <c r="H996" s="180"/>
      <c r="I996" s="181"/>
      <c r="J996" s="180"/>
      <c r="K996" s="181"/>
      <c r="M996" s="176" t="s">
        <v>603</v>
      </c>
      <c r="O996" s="176"/>
      <c r="Q996" s="166"/>
    </row>
    <row r="997" spans="1:82" x14ac:dyDescent="0.2">
      <c r="A997" s="174"/>
      <c r="B997" s="175"/>
      <c r="C997" s="222" t="s">
        <v>604</v>
      </c>
      <c r="D997" s="223"/>
      <c r="E997" s="177">
        <v>1</v>
      </c>
      <c r="F997" s="178"/>
      <c r="G997" s="179"/>
      <c r="H997" s="180"/>
      <c r="I997" s="181"/>
      <c r="J997" s="180"/>
      <c r="K997" s="181"/>
      <c r="M997" s="176" t="s">
        <v>604</v>
      </c>
      <c r="O997" s="176"/>
      <c r="Q997" s="166"/>
    </row>
    <row r="998" spans="1:82" x14ac:dyDescent="0.2">
      <c r="A998" s="174"/>
      <c r="B998" s="175"/>
      <c r="C998" s="222" t="s">
        <v>605</v>
      </c>
      <c r="D998" s="223"/>
      <c r="E998" s="177">
        <v>1</v>
      </c>
      <c r="F998" s="178"/>
      <c r="G998" s="179"/>
      <c r="H998" s="180"/>
      <c r="I998" s="181"/>
      <c r="J998" s="180"/>
      <c r="K998" s="181"/>
      <c r="M998" s="176" t="s">
        <v>605</v>
      </c>
      <c r="O998" s="176"/>
      <c r="Q998" s="166"/>
    </row>
    <row r="999" spans="1:82" x14ac:dyDescent="0.2">
      <c r="A999" s="174"/>
      <c r="B999" s="175"/>
      <c r="C999" s="222" t="s">
        <v>606</v>
      </c>
      <c r="D999" s="223"/>
      <c r="E999" s="177">
        <v>1</v>
      </c>
      <c r="F999" s="178"/>
      <c r="G999" s="179"/>
      <c r="H999" s="180"/>
      <c r="I999" s="181"/>
      <c r="J999" s="180"/>
      <c r="K999" s="181"/>
      <c r="M999" s="176" t="s">
        <v>606</v>
      </c>
      <c r="O999" s="176"/>
      <c r="Q999" s="166"/>
    </row>
    <row r="1000" spans="1:82" x14ac:dyDescent="0.2">
      <c r="A1000" s="174"/>
      <c r="B1000" s="175"/>
      <c r="C1000" s="222" t="s">
        <v>607</v>
      </c>
      <c r="D1000" s="223"/>
      <c r="E1000" s="177">
        <v>1</v>
      </c>
      <c r="F1000" s="178"/>
      <c r="G1000" s="179"/>
      <c r="H1000" s="180"/>
      <c r="I1000" s="181"/>
      <c r="J1000" s="180"/>
      <c r="K1000" s="181"/>
      <c r="M1000" s="176" t="s">
        <v>607</v>
      </c>
      <c r="O1000" s="176"/>
      <c r="Q1000" s="166"/>
    </row>
    <row r="1001" spans="1:82" x14ac:dyDescent="0.2">
      <c r="A1001" s="167">
        <v>264</v>
      </c>
      <c r="B1001" s="168" t="s">
        <v>1247</v>
      </c>
      <c r="C1001" s="169" t="s">
        <v>1248</v>
      </c>
      <c r="D1001" s="170" t="s">
        <v>191</v>
      </c>
      <c r="E1001" s="171">
        <v>1</v>
      </c>
      <c r="F1001" s="171">
        <v>0</v>
      </c>
      <c r="G1001" s="172">
        <f>E1001*F1001</f>
        <v>0</v>
      </c>
      <c r="H1001" s="173">
        <v>0</v>
      </c>
      <c r="I1001" s="173">
        <f>E1001*H1001</f>
        <v>0</v>
      </c>
      <c r="J1001" s="173">
        <v>0</v>
      </c>
      <c r="K1001" s="173">
        <f>E1001*J1001</f>
        <v>0</v>
      </c>
      <c r="Q1001" s="166">
        <v>2</v>
      </c>
      <c r="AA1001" s="143">
        <v>12</v>
      </c>
      <c r="AB1001" s="143">
        <v>0</v>
      </c>
      <c r="AC1001" s="143">
        <v>563</v>
      </c>
      <c r="BB1001" s="143">
        <v>2</v>
      </c>
      <c r="BC1001" s="143">
        <f>IF(BB1001=1,G1001,0)</f>
        <v>0</v>
      </c>
      <c r="BD1001" s="143">
        <f>IF(BB1001=2,G1001,0)</f>
        <v>0</v>
      </c>
      <c r="BE1001" s="143">
        <f>IF(BB1001=3,G1001,0)</f>
        <v>0</v>
      </c>
      <c r="BF1001" s="143">
        <f>IF(BB1001=4,G1001,0)</f>
        <v>0</v>
      </c>
      <c r="BG1001" s="143">
        <f>IF(BB1001=5,G1001,0)</f>
        <v>0</v>
      </c>
      <c r="CA1001" s="143">
        <v>12</v>
      </c>
      <c r="CB1001" s="143">
        <v>0</v>
      </c>
      <c r="CC1001" s="166"/>
      <c r="CD1001" s="166"/>
    </row>
    <row r="1002" spans="1:82" x14ac:dyDescent="0.2">
      <c r="A1002" s="174"/>
      <c r="B1002" s="175"/>
      <c r="C1002" s="222" t="s">
        <v>570</v>
      </c>
      <c r="D1002" s="223"/>
      <c r="E1002" s="177">
        <v>1</v>
      </c>
      <c r="F1002" s="178"/>
      <c r="G1002" s="179"/>
      <c r="H1002" s="180"/>
      <c r="I1002" s="181"/>
      <c r="J1002" s="180"/>
      <c r="K1002" s="181"/>
      <c r="M1002" s="176" t="s">
        <v>570</v>
      </c>
      <c r="O1002" s="176"/>
      <c r="Q1002" s="166"/>
    </row>
    <row r="1003" spans="1:82" x14ac:dyDescent="0.2">
      <c r="A1003" s="167">
        <v>265</v>
      </c>
      <c r="B1003" s="168" t="s">
        <v>1249</v>
      </c>
      <c r="C1003" s="169" t="s">
        <v>1250</v>
      </c>
      <c r="D1003" s="170" t="s">
        <v>191</v>
      </c>
      <c r="E1003" s="171">
        <v>1</v>
      </c>
      <c r="F1003" s="171">
        <v>0</v>
      </c>
      <c r="G1003" s="172">
        <f>E1003*F1003</f>
        <v>0</v>
      </c>
      <c r="H1003" s="173">
        <v>0</v>
      </c>
      <c r="I1003" s="173">
        <f>E1003*H1003</f>
        <v>0</v>
      </c>
      <c r="J1003" s="173">
        <v>0</v>
      </c>
      <c r="K1003" s="173">
        <f>E1003*J1003</f>
        <v>0</v>
      </c>
      <c r="Q1003" s="166">
        <v>2</v>
      </c>
      <c r="AA1003" s="143">
        <v>12</v>
      </c>
      <c r="AB1003" s="143">
        <v>0</v>
      </c>
      <c r="AC1003" s="143">
        <v>564</v>
      </c>
      <c r="BB1003" s="143">
        <v>2</v>
      </c>
      <c r="BC1003" s="143">
        <f>IF(BB1003=1,G1003,0)</f>
        <v>0</v>
      </c>
      <c r="BD1003" s="143">
        <f>IF(BB1003=2,G1003,0)</f>
        <v>0</v>
      </c>
      <c r="BE1003" s="143">
        <f>IF(BB1003=3,G1003,0)</f>
        <v>0</v>
      </c>
      <c r="BF1003" s="143">
        <f>IF(BB1003=4,G1003,0)</f>
        <v>0</v>
      </c>
      <c r="BG1003" s="143">
        <f>IF(BB1003=5,G1003,0)</f>
        <v>0</v>
      </c>
      <c r="CA1003" s="143">
        <v>12</v>
      </c>
      <c r="CB1003" s="143">
        <v>0</v>
      </c>
      <c r="CC1003" s="166"/>
      <c r="CD1003" s="166"/>
    </row>
    <row r="1004" spans="1:82" x14ac:dyDescent="0.2">
      <c r="A1004" s="174"/>
      <c r="B1004" s="175"/>
      <c r="C1004" s="222" t="s">
        <v>1251</v>
      </c>
      <c r="D1004" s="223"/>
      <c r="E1004" s="177">
        <v>1</v>
      </c>
      <c r="F1004" s="178"/>
      <c r="G1004" s="179"/>
      <c r="H1004" s="180"/>
      <c r="I1004" s="181"/>
      <c r="J1004" s="180"/>
      <c r="K1004" s="181"/>
      <c r="M1004" s="176" t="s">
        <v>1251</v>
      </c>
      <c r="O1004" s="176"/>
      <c r="Q1004" s="166"/>
    </row>
    <row r="1005" spans="1:82" x14ac:dyDescent="0.2">
      <c r="A1005" s="167">
        <v>266</v>
      </c>
      <c r="B1005" s="168" t="s">
        <v>1252</v>
      </c>
      <c r="C1005" s="169" t="s">
        <v>1253</v>
      </c>
      <c r="D1005" s="170" t="s">
        <v>969</v>
      </c>
      <c r="E1005" s="171">
        <v>1</v>
      </c>
      <c r="F1005" s="171">
        <v>0</v>
      </c>
      <c r="G1005" s="172">
        <f>E1005*F1005</f>
        <v>0</v>
      </c>
      <c r="H1005" s="173">
        <v>0</v>
      </c>
      <c r="I1005" s="173">
        <f>E1005*H1005</f>
        <v>0</v>
      </c>
      <c r="J1005" s="173">
        <v>0</v>
      </c>
      <c r="K1005" s="173">
        <f>E1005*J1005</f>
        <v>0</v>
      </c>
      <c r="Q1005" s="166">
        <v>2</v>
      </c>
      <c r="AA1005" s="143">
        <v>12</v>
      </c>
      <c r="AB1005" s="143">
        <v>0</v>
      </c>
      <c r="AC1005" s="143">
        <v>566</v>
      </c>
      <c r="BB1005" s="143">
        <v>2</v>
      </c>
      <c r="BC1005" s="143">
        <f>IF(BB1005=1,G1005,0)</f>
        <v>0</v>
      </c>
      <c r="BD1005" s="143">
        <f>IF(BB1005=2,G1005,0)</f>
        <v>0</v>
      </c>
      <c r="BE1005" s="143">
        <f>IF(BB1005=3,G1005,0)</f>
        <v>0</v>
      </c>
      <c r="BF1005" s="143">
        <f>IF(BB1005=4,G1005,0)</f>
        <v>0</v>
      </c>
      <c r="BG1005" s="143">
        <f>IF(BB1005=5,G1005,0)</f>
        <v>0</v>
      </c>
      <c r="CA1005" s="143">
        <v>12</v>
      </c>
      <c r="CB1005" s="143">
        <v>0</v>
      </c>
      <c r="CC1005" s="166"/>
      <c r="CD1005" s="166"/>
    </row>
    <row r="1006" spans="1:82" x14ac:dyDescent="0.2">
      <c r="A1006" s="174"/>
      <c r="B1006" s="175"/>
      <c r="C1006" s="222" t="s">
        <v>1254</v>
      </c>
      <c r="D1006" s="223"/>
      <c r="E1006" s="177">
        <v>1</v>
      </c>
      <c r="F1006" s="178"/>
      <c r="G1006" s="179"/>
      <c r="H1006" s="180"/>
      <c r="I1006" s="181"/>
      <c r="J1006" s="180"/>
      <c r="K1006" s="181"/>
      <c r="M1006" s="176" t="s">
        <v>1254</v>
      </c>
      <c r="O1006" s="176"/>
      <c r="Q1006" s="166"/>
    </row>
    <row r="1007" spans="1:82" x14ac:dyDescent="0.2">
      <c r="A1007" s="167">
        <v>267</v>
      </c>
      <c r="B1007" s="168" t="s">
        <v>1255</v>
      </c>
      <c r="C1007" s="169" t="s">
        <v>1256</v>
      </c>
      <c r="D1007" s="170" t="s">
        <v>969</v>
      </c>
      <c r="E1007" s="171">
        <v>1</v>
      </c>
      <c r="F1007" s="171">
        <v>0</v>
      </c>
      <c r="G1007" s="172">
        <f>E1007*F1007</f>
        <v>0</v>
      </c>
      <c r="H1007" s="173">
        <v>0</v>
      </c>
      <c r="I1007" s="173">
        <f>E1007*H1007</f>
        <v>0</v>
      </c>
      <c r="J1007" s="173">
        <v>0</v>
      </c>
      <c r="K1007" s="173">
        <f>E1007*J1007</f>
        <v>0</v>
      </c>
      <c r="Q1007" s="166">
        <v>2</v>
      </c>
      <c r="AA1007" s="143">
        <v>12</v>
      </c>
      <c r="AB1007" s="143">
        <v>0</v>
      </c>
      <c r="AC1007" s="143">
        <v>567</v>
      </c>
      <c r="BB1007" s="143">
        <v>2</v>
      </c>
      <c r="BC1007" s="143">
        <f>IF(BB1007=1,G1007,0)</f>
        <v>0</v>
      </c>
      <c r="BD1007" s="143">
        <f>IF(BB1007=2,G1007,0)</f>
        <v>0</v>
      </c>
      <c r="BE1007" s="143">
        <f>IF(BB1007=3,G1007,0)</f>
        <v>0</v>
      </c>
      <c r="BF1007" s="143">
        <f>IF(BB1007=4,G1007,0)</f>
        <v>0</v>
      </c>
      <c r="BG1007" s="143">
        <f>IF(BB1007=5,G1007,0)</f>
        <v>0</v>
      </c>
      <c r="CA1007" s="143">
        <v>12</v>
      </c>
      <c r="CB1007" s="143">
        <v>0</v>
      </c>
      <c r="CC1007" s="166"/>
      <c r="CD1007" s="166"/>
    </row>
    <row r="1008" spans="1:82" x14ac:dyDescent="0.2">
      <c r="A1008" s="174"/>
      <c r="B1008" s="175"/>
      <c r="C1008" s="222" t="s">
        <v>1257</v>
      </c>
      <c r="D1008" s="223"/>
      <c r="E1008" s="177">
        <v>1</v>
      </c>
      <c r="F1008" s="178"/>
      <c r="G1008" s="179"/>
      <c r="H1008" s="180"/>
      <c r="I1008" s="181"/>
      <c r="J1008" s="180"/>
      <c r="K1008" s="181"/>
      <c r="M1008" s="176" t="s">
        <v>1257</v>
      </c>
      <c r="O1008" s="176"/>
      <c r="Q1008" s="166"/>
    </row>
    <row r="1009" spans="1:82" x14ac:dyDescent="0.2">
      <c r="A1009" s="167">
        <v>268</v>
      </c>
      <c r="B1009" s="168" t="s">
        <v>1258</v>
      </c>
      <c r="C1009" s="169" t="s">
        <v>1259</v>
      </c>
      <c r="D1009" s="170" t="s">
        <v>969</v>
      </c>
      <c r="E1009" s="171">
        <v>2</v>
      </c>
      <c r="F1009" s="171">
        <v>0</v>
      </c>
      <c r="G1009" s="172">
        <f>E1009*F1009</f>
        <v>0</v>
      </c>
      <c r="H1009" s="173">
        <v>0</v>
      </c>
      <c r="I1009" s="173">
        <f>E1009*H1009</f>
        <v>0</v>
      </c>
      <c r="J1009" s="173">
        <v>0</v>
      </c>
      <c r="K1009" s="173">
        <f>E1009*J1009</f>
        <v>0</v>
      </c>
      <c r="Q1009" s="166">
        <v>2</v>
      </c>
      <c r="AA1009" s="143">
        <v>12</v>
      </c>
      <c r="AB1009" s="143">
        <v>0</v>
      </c>
      <c r="AC1009" s="143">
        <v>568</v>
      </c>
      <c r="BB1009" s="143">
        <v>2</v>
      </c>
      <c r="BC1009" s="143">
        <f>IF(BB1009=1,G1009,0)</f>
        <v>0</v>
      </c>
      <c r="BD1009" s="143">
        <f>IF(BB1009=2,G1009,0)</f>
        <v>0</v>
      </c>
      <c r="BE1009" s="143">
        <f>IF(BB1009=3,G1009,0)</f>
        <v>0</v>
      </c>
      <c r="BF1009" s="143">
        <f>IF(BB1009=4,G1009,0)</f>
        <v>0</v>
      </c>
      <c r="BG1009" s="143">
        <f>IF(BB1009=5,G1009,0)</f>
        <v>0</v>
      </c>
      <c r="CA1009" s="143">
        <v>12</v>
      </c>
      <c r="CB1009" s="143">
        <v>0</v>
      </c>
      <c r="CC1009" s="166"/>
      <c r="CD1009" s="166"/>
    </row>
    <row r="1010" spans="1:82" x14ac:dyDescent="0.2">
      <c r="A1010" s="174"/>
      <c r="B1010" s="175"/>
      <c r="C1010" s="222" t="s">
        <v>1260</v>
      </c>
      <c r="D1010" s="223"/>
      <c r="E1010" s="177">
        <v>1</v>
      </c>
      <c r="F1010" s="178"/>
      <c r="G1010" s="179"/>
      <c r="H1010" s="180"/>
      <c r="I1010" s="181"/>
      <c r="J1010" s="180"/>
      <c r="K1010" s="181"/>
      <c r="M1010" s="176" t="s">
        <v>1260</v>
      </c>
      <c r="O1010" s="176"/>
      <c r="Q1010" s="166"/>
    </row>
    <row r="1011" spans="1:82" x14ac:dyDescent="0.2">
      <c r="A1011" s="174"/>
      <c r="B1011" s="175"/>
      <c r="C1011" s="222" t="s">
        <v>1261</v>
      </c>
      <c r="D1011" s="223"/>
      <c r="E1011" s="177">
        <v>1</v>
      </c>
      <c r="F1011" s="178"/>
      <c r="G1011" s="179"/>
      <c r="H1011" s="180"/>
      <c r="I1011" s="181"/>
      <c r="J1011" s="180"/>
      <c r="K1011" s="181"/>
      <c r="M1011" s="176" t="s">
        <v>1261</v>
      </c>
      <c r="O1011" s="176"/>
      <c r="Q1011" s="166"/>
    </row>
    <row r="1012" spans="1:82" x14ac:dyDescent="0.2">
      <c r="A1012" s="167">
        <v>269</v>
      </c>
      <c r="B1012" s="168" t="s">
        <v>1262</v>
      </c>
      <c r="C1012" s="169" t="s">
        <v>1263</v>
      </c>
      <c r="D1012" s="170" t="s">
        <v>969</v>
      </c>
      <c r="E1012" s="171">
        <v>1</v>
      </c>
      <c r="F1012" s="171">
        <v>0</v>
      </c>
      <c r="G1012" s="172">
        <f>E1012*F1012</f>
        <v>0</v>
      </c>
      <c r="H1012" s="173">
        <v>0</v>
      </c>
      <c r="I1012" s="173">
        <f>E1012*H1012</f>
        <v>0</v>
      </c>
      <c r="J1012" s="173">
        <v>0</v>
      </c>
      <c r="K1012" s="173">
        <f>E1012*J1012</f>
        <v>0</v>
      </c>
      <c r="Q1012" s="166">
        <v>2</v>
      </c>
      <c r="AA1012" s="143">
        <v>12</v>
      </c>
      <c r="AB1012" s="143">
        <v>0</v>
      </c>
      <c r="AC1012" s="143">
        <v>569</v>
      </c>
      <c r="BB1012" s="143">
        <v>2</v>
      </c>
      <c r="BC1012" s="143">
        <f>IF(BB1012=1,G1012,0)</f>
        <v>0</v>
      </c>
      <c r="BD1012" s="143">
        <f>IF(BB1012=2,G1012,0)</f>
        <v>0</v>
      </c>
      <c r="BE1012" s="143">
        <f>IF(BB1012=3,G1012,0)</f>
        <v>0</v>
      </c>
      <c r="BF1012" s="143">
        <f>IF(BB1012=4,G1012,0)</f>
        <v>0</v>
      </c>
      <c r="BG1012" s="143">
        <f>IF(BB1012=5,G1012,0)</f>
        <v>0</v>
      </c>
      <c r="CA1012" s="143">
        <v>12</v>
      </c>
      <c r="CB1012" s="143">
        <v>0</v>
      </c>
      <c r="CC1012" s="166"/>
      <c r="CD1012" s="166"/>
    </row>
    <row r="1013" spans="1:82" x14ac:dyDescent="0.2">
      <c r="A1013" s="174"/>
      <c r="B1013" s="175"/>
      <c r="C1013" s="222" t="s">
        <v>1264</v>
      </c>
      <c r="D1013" s="223"/>
      <c r="E1013" s="177">
        <v>1</v>
      </c>
      <c r="F1013" s="178"/>
      <c r="G1013" s="179"/>
      <c r="H1013" s="180"/>
      <c r="I1013" s="181"/>
      <c r="J1013" s="180"/>
      <c r="K1013" s="181"/>
      <c r="M1013" s="176" t="s">
        <v>1264</v>
      </c>
      <c r="O1013" s="176"/>
      <c r="Q1013" s="166"/>
    </row>
    <row r="1014" spans="1:82" x14ac:dyDescent="0.2">
      <c r="A1014" s="167">
        <v>270</v>
      </c>
      <c r="B1014" s="168" t="s">
        <v>1265</v>
      </c>
      <c r="C1014" s="169" t="s">
        <v>1266</v>
      </c>
      <c r="D1014" s="170" t="s">
        <v>969</v>
      </c>
      <c r="E1014" s="171">
        <v>1</v>
      </c>
      <c r="F1014" s="171">
        <v>0</v>
      </c>
      <c r="G1014" s="172">
        <f>E1014*F1014</f>
        <v>0</v>
      </c>
      <c r="H1014" s="173">
        <v>0</v>
      </c>
      <c r="I1014" s="173">
        <f>E1014*H1014</f>
        <v>0</v>
      </c>
      <c r="J1014" s="173">
        <v>0</v>
      </c>
      <c r="K1014" s="173">
        <f>E1014*J1014</f>
        <v>0</v>
      </c>
      <c r="Q1014" s="166">
        <v>2</v>
      </c>
      <c r="AA1014" s="143">
        <v>12</v>
      </c>
      <c r="AB1014" s="143">
        <v>0</v>
      </c>
      <c r="AC1014" s="143">
        <v>570</v>
      </c>
      <c r="BB1014" s="143">
        <v>2</v>
      </c>
      <c r="BC1014" s="143">
        <f>IF(BB1014=1,G1014,0)</f>
        <v>0</v>
      </c>
      <c r="BD1014" s="143">
        <f>IF(BB1014=2,G1014,0)</f>
        <v>0</v>
      </c>
      <c r="BE1014" s="143">
        <f>IF(BB1014=3,G1014,0)</f>
        <v>0</v>
      </c>
      <c r="BF1014" s="143">
        <f>IF(BB1014=4,G1014,0)</f>
        <v>0</v>
      </c>
      <c r="BG1014" s="143">
        <f>IF(BB1014=5,G1014,0)</f>
        <v>0</v>
      </c>
      <c r="CA1014" s="143">
        <v>12</v>
      </c>
      <c r="CB1014" s="143">
        <v>0</v>
      </c>
      <c r="CC1014" s="166"/>
      <c r="CD1014" s="166"/>
    </row>
    <row r="1015" spans="1:82" x14ac:dyDescent="0.2">
      <c r="A1015" s="174"/>
      <c r="B1015" s="175"/>
      <c r="C1015" s="222" t="s">
        <v>1267</v>
      </c>
      <c r="D1015" s="223"/>
      <c r="E1015" s="177">
        <v>1</v>
      </c>
      <c r="F1015" s="178"/>
      <c r="G1015" s="179"/>
      <c r="H1015" s="180"/>
      <c r="I1015" s="181"/>
      <c r="J1015" s="180"/>
      <c r="K1015" s="181"/>
      <c r="M1015" s="176" t="s">
        <v>1267</v>
      </c>
      <c r="O1015" s="176"/>
      <c r="Q1015" s="166"/>
    </row>
    <row r="1016" spans="1:82" x14ac:dyDescent="0.2">
      <c r="A1016" s="167">
        <v>271</v>
      </c>
      <c r="B1016" s="168" t="s">
        <v>1265</v>
      </c>
      <c r="C1016" s="169" t="s">
        <v>1268</v>
      </c>
      <c r="D1016" s="170" t="s">
        <v>969</v>
      </c>
      <c r="E1016" s="171">
        <v>1</v>
      </c>
      <c r="F1016" s="171">
        <v>0</v>
      </c>
      <c r="G1016" s="172">
        <f>E1016*F1016</f>
        <v>0</v>
      </c>
      <c r="H1016" s="173">
        <v>0</v>
      </c>
      <c r="I1016" s="173">
        <f>E1016*H1016</f>
        <v>0</v>
      </c>
      <c r="J1016" s="173">
        <v>0</v>
      </c>
      <c r="K1016" s="173">
        <f>E1016*J1016</f>
        <v>0</v>
      </c>
      <c r="Q1016" s="166">
        <v>2</v>
      </c>
      <c r="AA1016" s="143">
        <v>12</v>
      </c>
      <c r="AB1016" s="143">
        <v>0</v>
      </c>
      <c r="AC1016" s="143">
        <v>571</v>
      </c>
      <c r="BB1016" s="143">
        <v>2</v>
      </c>
      <c r="BC1016" s="143">
        <f>IF(BB1016=1,G1016,0)</f>
        <v>0</v>
      </c>
      <c r="BD1016" s="143">
        <f>IF(BB1016=2,G1016,0)</f>
        <v>0</v>
      </c>
      <c r="BE1016" s="143">
        <f>IF(BB1016=3,G1016,0)</f>
        <v>0</v>
      </c>
      <c r="BF1016" s="143">
        <f>IF(BB1016=4,G1016,0)</f>
        <v>0</v>
      </c>
      <c r="BG1016" s="143">
        <f>IF(BB1016=5,G1016,0)</f>
        <v>0</v>
      </c>
      <c r="CA1016" s="143">
        <v>12</v>
      </c>
      <c r="CB1016" s="143">
        <v>0</v>
      </c>
      <c r="CC1016" s="166"/>
      <c r="CD1016" s="166"/>
    </row>
    <row r="1017" spans="1:82" x14ac:dyDescent="0.2">
      <c r="A1017" s="174"/>
      <c r="B1017" s="175"/>
      <c r="C1017" s="222" t="s">
        <v>1269</v>
      </c>
      <c r="D1017" s="223"/>
      <c r="E1017" s="177">
        <v>1</v>
      </c>
      <c r="F1017" s="178"/>
      <c r="G1017" s="179"/>
      <c r="H1017" s="180"/>
      <c r="I1017" s="181"/>
      <c r="J1017" s="180"/>
      <c r="K1017" s="181"/>
      <c r="M1017" s="176" t="s">
        <v>1269</v>
      </c>
      <c r="O1017" s="176"/>
      <c r="Q1017" s="166"/>
    </row>
    <row r="1018" spans="1:82" x14ac:dyDescent="0.2">
      <c r="A1018" s="167">
        <v>272</v>
      </c>
      <c r="B1018" s="168" t="s">
        <v>1270</v>
      </c>
      <c r="C1018" s="169" t="s">
        <v>1271</v>
      </c>
      <c r="D1018" s="170" t="s">
        <v>969</v>
      </c>
      <c r="E1018" s="171">
        <v>1</v>
      </c>
      <c r="F1018" s="171">
        <v>0</v>
      </c>
      <c r="G1018" s="172">
        <f>E1018*F1018</f>
        <v>0</v>
      </c>
      <c r="H1018" s="173">
        <v>0</v>
      </c>
      <c r="I1018" s="173">
        <f>E1018*H1018</f>
        <v>0</v>
      </c>
      <c r="J1018" s="173">
        <v>0</v>
      </c>
      <c r="K1018" s="173">
        <f>E1018*J1018</f>
        <v>0</v>
      </c>
      <c r="Q1018" s="166">
        <v>2</v>
      </c>
      <c r="AA1018" s="143">
        <v>12</v>
      </c>
      <c r="AB1018" s="143">
        <v>0</v>
      </c>
      <c r="AC1018" s="143">
        <v>572</v>
      </c>
      <c r="BB1018" s="143">
        <v>2</v>
      </c>
      <c r="BC1018" s="143">
        <f>IF(BB1018=1,G1018,0)</f>
        <v>0</v>
      </c>
      <c r="BD1018" s="143">
        <f>IF(BB1018=2,G1018,0)</f>
        <v>0</v>
      </c>
      <c r="BE1018" s="143">
        <f>IF(BB1018=3,G1018,0)</f>
        <v>0</v>
      </c>
      <c r="BF1018" s="143">
        <f>IF(BB1018=4,G1018,0)</f>
        <v>0</v>
      </c>
      <c r="BG1018" s="143">
        <f>IF(BB1018=5,G1018,0)</f>
        <v>0</v>
      </c>
      <c r="CA1018" s="143">
        <v>12</v>
      </c>
      <c r="CB1018" s="143">
        <v>0</v>
      </c>
      <c r="CC1018" s="166"/>
      <c r="CD1018" s="166"/>
    </row>
    <row r="1019" spans="1:82" x14ac:dyDescent="0.2">
      <c r="A1019" s="174"/>
      <c r="B1019" s="175"/>
      <c r="C1019" s="222" t="s">
        <v>1272</v>
      </c>
      <c r="D1019" s="223"/>
      <c r="E1019" s="177">
        <v>1</v>
      </c>
      <c r="F1019" s="178"/>
      <c r="G1019" s="179"/>
      <c r="H1019" s="180"/>
      <c r="I1019" s="181"/>
      <c r="J1019" s="180"/>
      <c r="K1019" s="181"/>
      <c r="M1019" s="176" t="s">
        <v>1272</v>
      </c>
      <c r="O1019" s="176"/>
      <c r="Q1019" s="166"/>
    </row>
    <row r="1020" spans="1:82" x14ac:dyDescent="0.2">
      <c r="A1020" s="167">
        <v>273</v>
      </c>
      <c r="B1020" s="168" t="s">
        <v>1273</v>
      </c>
      <c r="C1020" s="169" t="s">
        <v>1274</v>
      </c>
      <c r="D1020" s="170" t="s">
        <v>969</v>
      </c>
      <c r="E1020" s="171">
        <v>1</v>
      </c>
      <c r="F1020" s="171">
        <v>0</v>
      </c>
      <c r="G1020" s="172">
        <f>E1020*F1020</f>
        <v>0</v>
      </c>
      <c r="H1020" s="173">
        <v>0</v>
      </c>
      <c r="I1020" s="173">
        <f>E1020*H1020</f>
        <v>0</v>
      </c>
      <c r="J1020" s="173">
        <v>0</v>
      </c>
      <c r="K1020" s="173">
        <f>E1020*J1020</f>
        <v>0</v>
      </c>
      <c r="Q1020" s="166">
        <v>2</v>
      </c>
      <c r="AA1020" s="143">
        <v>12</v>
      </c>
      <c r="AB1020" s="143">
        <v>0</v>
      </c>
      <c r="AC1020" s="143">
        <v>420</v>
      </c>
      <c r="BB1020" s="143">
        <v>2</v>
      </c>
      <c r="BC1020" s="143">
        <f>IF(BB1020=1,G1020,0)</f>
        <v>0</v>
      </c>
      <c r="BD1020" s="143">
        <f>IF(BB1020=2,G1020,0)</f>
        <v>0</v>
      </c>
      <c r="BE1020" s="143">
        <f>IF(BB1020=3,G1020,0)</f>
        <v>0</v>
      </c>
      <c r="BF1020" s="143">
        <f>IF(BB1020=4,G1020,0)</f>
        <v>0</v>
      </c>
      <c r="BG1020" s="143">
        <f>IF(BB1020=5,G1020,0)</f>
        <v>0</v>
      </c>
      <c r="CA1020" s="143">
        <v>12</v>
      </c>
      <c r="CB1020" s="143">
        <v>0</v>
      </c>
      <c r="CC1020" s="166"/>
      <c r="CD1020" s="166"/>
    </row>
    <row r="1021" spans="1:82" x14ac:dyDescent="0.2">
      <c r="A1021" s="167">
        <v>274</v>
      </c>
      <c r="B1021" s="168" t="s">
        <v>1275</v>
      </c>
      <c r="C1021" s="169" t="s">
        <v>1276</v>
      </c>
      <c r="D1021" s="170" t="s">
        <v>61</v>
      </c>
      <c r="E1021" s="171"/>
      <c r="F1021" s="171">
        <v>0</v>
      </c>
      <c r="G1021" s="172">
        <f>E1021*F1021</f>
        <v>0</v>
      </c>
      <c r="H1021" s="173">
        <v>0</v>
      </c>
      <c r="I1021" s="173">
        <f>E1021*H1021</f>
        <v>0</v>
      </c>
      <c r="J1021" s="173">
        <v>0</v>
      </c>
      <c r="K1021" s="173">
        <f>E1021*J1021</f>
        <v>0</v>
      </c>
      <c r="Q1021" s="166">
        <v>2</v>
      </c>
      <c r="AA1021" s="143">
        <v>7</v>
      </c>
      <c r="AB1021" s="143">
        <v>1002</v>
      </c>
      <c r="AC1021" s="143">
        <v>5</v>
      </c>
      <c r="BB1021" s="143">
        <v>2</v>
      </c>
      <c r="BC1021" s="143">
        <f>IF(BB1021=1,G1021,0)</f>
        <v>0</v>
      </c>
      <c r="BD1021" s="143">
        <f>IF(BB1021=2,G1021,0)</f>
        <v>0</v>
      </c>
      <c r="BE1021" s="143">
        <f>IF(BB1021=3,G1021,0)</f>
        <v>0</v>
      </c>
      <c r="BF1021" s="143">
        <f>IF(BB1021=4,G1021,0)</f>
        <v>0</v>
      </c>
      <c r="BG1021" s="143">
        <f>IF(BB1021=5,G1021,0)</f>
        <v>0</v>
      </c>
      <c r="CA1021" s="143">
        <v>7</v>
      </c>
      <c r="CB1021" s="143">
        <v>1002</v>
      </c>
      <c r="CC1021" s="166"/>
      <c r="CD1021" s="166"/>
    </row>
    <row r="1022" spans="1:82" x14ac:dyDescent="0.2">
      <c r="A1022" s="182"/>
      <c r="B1022" s="183" t="s">
        <v>79</v>
      </c>
      <c r="C1022" s="184" t="str">
        <f>CONCATENATE(B844," ",C844)</f>
        <v>766 Konstrukce truhlářské</v>
      </c>
      <c r="D1022" s="185"/>
      <c r="E1022" s="186"/>
      <c r="F1022" s="187"/>
      <c r="G1022" s="188">
        <f>SUM(G844:G1021)</f>
        <v>0</v>
      </c>
      <c r="H1022" s="189"/>
      <c r="I1022" s="190">
        <f>SUM(I844:I1021)</f>
        <v>0.51550999999999991</v>
      </c>
      <c r="J1022" s="189"/>
      <c r="K1022" s="190">
        <f>SUM(K844:K1021)</f>
        <v>0</v>
      </c>
      <c r="Q1022" s="166">
        <v>4</v>
      </c>
      <c r="BC1022" s="191">
        <f>SUM(BC844:BC1021)</f>
        <v>0</v>
      </c>
      <c r="BD1022" s="191">
        <f>SUM(BD844:BD1021)</f>
        <v>0</v>
      </c>
      <c r="BE1022" s="191">
        <f>SUM(BE844:BE1021)</f>
        <v>0</v>
      </c>
      <c r="BF1022" s="191">
        <f>SUM(BF844:BF1021)</f>
        <v>0</v>
      </c>
      <c r="BG1022" s="191">
        <f>SUM(BG844:BG1021)</f>
        <v>0</v>
      </c>
    </row>
    <row r="1023" spans="1:82" x14ac:dyDescent="0.2">
      <c r="A1023" s="158" t="s">
        <v>76</v>
      </c>
      <c r="B1023" s="159" t="s">
        <v>1277</v>
      </c>
      <c r="C1023" s="160" t="s">
        <v>1278</v>
      </c>
      <c r="D1023" s="161"/>
      <c r="E1023" s="162"/>
      <c r="F1023" s="162"/>
      <c r="G1023" s="163"/>
      <c r="H1023" s="164"/>
      <c r="I1023" s="165"/>
      <c r="J1023" s="164"/>
      <c r="K1023" s="165"/>
      <c r="Q1023" s="166">
        <v>1</v>
      </c>
    </row>
    <row r="1024" spans="1:82" x14ac:dyDescent="0.2">
      <c r="A1024" s="167">
        <v>275</v>
      </c>
      <c r="B1024" s="168" t="s">
        <v>1279</v>
      </c>
      <c r="C1024" s="169" t="s">
        <v>1280</v>
      </c>
      <c r="D1024" s="170" t="s">
        <v>162</v>
      </c>
      <c r="E1024" s="171">
        <v>22.8</v>
      </c>
      <c r="F1024" s="171">
        <v>0</v>
      </c>
      <c r="G1024" s="172">
        <f>E1024*F1024</f>
        <v>0</v>
      </c>
      <c r="H1024" s="173">
        <v>0</v>
      </c>
      <c r="I1024" s="173">
        <f>E1024*H1024</f>
        <v>0</v>
      </c>
      <c r="J1024" s="173">
        <v>0</v>
      </c>
      <c r="K1024" s="173">
        <f>E1024*J1024</f>
        <v>0</v>
      </c>
      <c r="Q1024" s="166">
        <v>2</v>
      </c>
      <c r="AA1024" s="143">
        <v>12</v>
      </c>
      <c r="AB1024" s="143">
        <v>0</v>
      </c>
      <c r="AC1024" s="143">
        <v>573</v>
      </c>
      <c r="BB1024" s="143">
        <v>2</v>
      </c>
      <c r="BC1024" s="143">
        <f>IF(BB1024=1,G1024,0)</f>
        <v>0</v>
      </c>
      <c r="BD1024" s="143">
        <f>IF(BB1024=2,G1024,0)</f>
        <v>0</v>
      </c>
      <c r="BE1024" s="143">
        <f>IF(BB1024=3,G1024,0)</f>
        <v>0</v>
      </c>
      <c r="BF1024" s="143">
        <f>IF(BB1024=4,G1024,0)</f>
        <v>0</v>
      </c>
      <c r="BG1024" s="143">
        <f>IF(BB1024=5,G1024,0)</f>
        <v>0</v>
      </c>
      <c r="CA1024" s="143">
        <v>12</v>
      </c>
      <c r="CB1024" s="143">
        <v>0</v>
      </c>
      <c r="CC1024" s="166"/>
      <c r="CD1024" s="166"/>
    </row>
    <row r="1025" spans="1:82" x14ac:dyDescent="0.2">
      <c r="A1025" s="174"/>
      <c r="B1025" s="175"/>
      <c r="C1025" s="222" t="s">
        <v>1281</v>
      </c>
      <c r="D1025" s="223"/>
      <c r="E1025" s="177">
        <v>22.8</v>
      </c>
      <c r="F1025" s="178"/>
      <c r="G1025" s="179"/>
      <c r="H1025" s="180"/>
      <c r="I1025" s="181"/>
      <c r="J1025" s="180"/>
      <c r="K1025" s="181"/>
      <c r="M1025" s="176" t="s">
        <v>1281</v>
      </c>
      <c r="O1025" s="176"/>
      <c r="Q1025" s="166"/>
    </row>
    <row r="1026" spans="1:82" x14ac:dyDescent="0.2">
      <c r="A1026" s="167">
        <v>276</v>
      </c>
      <c r="B1026" s="168" t="s">
        <v>1282</v>
      </c>
      <c r="C1026" s="169" t="s">
        <v>1283</v>
      </c>
      <c r="D1026" s="170" t="s">
        <v>162</v>
      </c>
      <c r="E1026" s="171">
        <v>15.3</v>
      </c>
      <c r="F1026" s="171">
        <v>0</v>
      </c>
      <c r="G1026" s="172">
        <f>E1026*F1026</f>
        <v>0</v>
      </c>
      <c r="H1026" s="173">
        <v>0</v>
      </c>
      <c r="I1026" s="173">
        <f>E1026*H1026</f>
        <v>0</v>
      </c>
      <c r="J1026" s="173">
        <v>0</v>
      </c>
      <c r="K1026" s="173">
        <f>E1026*J1026</f>
        <v>0</v>
      </c>
      <c r="Q1026" s="166">
        <v>2</v>
      </c>
      <c r="AA1026" s="143">
        <v>12</v>
      </c>
      <c r="AB1026" s="143">
        <v>0</v>
      </c>
      <c r="AC1026" s="143">
        <v>574</v>
      </c>
      <c r="BB1026" s="143">
        <v>2</v>
      </c>
      <c r="BC1026" s="143">
        <f>IF(BB1026=1,G1026,0)</f>
        <v>0</v>
      </c>
      <c r="BD1026" s="143">
        <f>IF(BB1026=2,G1026,0)</f>
        <v>0</v>
      </c>
      <c r="BE1026" s="143">
        <f>IF(BB1026=3,G1026,0)</f>
        <v>0</v>
      </c>
      <c r="BF1026" s="143">
        <f>IF(BB1026=4,G1026,0)</f>
        <v>0</v>
      </c>
      <c r="BG1026" s="143">
        <f>IF(BB1026=5,G1026,0)</f>
        <v>0</v>
      </c>
      <c r="CA1026" s="143">
        <v>12</v>
      </c>
      <c r="CB1026" s="143">
        <v>0</v>
      </c>
      <c r="CC1026" s="166"/>
      <c r="CD1026" s="166"/>
    </row>
    <row r="1027" spans="1:82" x14ac:dyDescent="0.2">
      <c r="A1027" s="174"/>
      <c r="B1027" s="175"/>
      <c r="C1027" s="222" t="s">
        <v>1284</v>
      </c>
      <c r="D1027" s="223"/>
      <c r="E1027" s="177">
        <v>9.8000000000000007</v>
      </c>
      <c r="F1027" s="178"/>
      <c r="G1027" s="179"/>
      <c r="H1027" s="180"/>
      <c r="I1027" s="181"/>
      <c r="J1027" s="180"/>
      <c r="K1027" s="181"/>
      <c r="M1027" s="176" t="s">
        <v>1284</v>
      </c>
      <c r="O1027" s="176"/>
      <c r="Q1027" s="166"/>
    </row>
    <row r="1028" spans="1:82" x14ac:dyDescent="0.2">
      <c r="A1028" s="174"/>
      <c r="B1028" s="175"/>
      <c r="C1028" s="222" t="s">
        <v>1285</v>
      </c>
      <c r="D1028" s="223"/>
      <c r="E1028" s="177">
        <v>5.5</v>
      </c>
      <c r="F1028" s="178"/>
      <c r="G1028" s="179"/>
      <c r="H1028" s="180"/>
      <c r="I1028" s="181"/>
      <c r="J1028" s="180"/>
      <c r="K1028" s="181"/>
      <c r="M1028" s="176" t="s">
        <v>1285</v>
      </c>
      <c r="O1028" s="176"/>
      <c r="Q1028" s="166"/>
    </row>
    <row r="1029" spans="1:82" x14ac:dyDescent="0.2">
      <c r="A1029" s="167">
        <v>277</v>
      </c>
      <c r="B1029" s="168" t="s">
        <v>1286</v>
      </c>
      <c r="C1029" s="169" t="s">
        <v>1287</v>
      </c>
      <c r="D1029" s="170" t="s">
        <v>191</v>
      </c>
      <c r="E1029" s="171">
        <v>2</v>
      </c>
      <c r="F1029" s="171">
        <v>0</v>
      </c>
      <c r="G1029" s="172">
        <f>E1029*F1029</f>
        <v>0</v>
      </c>
      <c r="H1029" s="173">
        <v>0</v>
      </c>
      <c r="I1029" s="173">
        <f>E1029*H1029</f>
        <v>0</v>
      </c>
      <c r="J1029" s="173">
        <v>0</v>
      </c>
      <c r="K1029" s="173">
        <f>E1029*J1029</f>
        <v>0</v>
      </c>
      <c r="Q1029" s="166">
        <v>2</v>
      </c>
      <c r="AA1029" s="143">
        <v>12</v>
      </c>
      <c r="AB1029" s="143">
        <v>0</v>
      </c>
      <c r="AC1029" s="143">
        <v>575</v>
      </c>
      <c r="BB1029" s="143">
        <v>2</v>
      </c>
      <c r="BC1029" s="143">
        <f>IF(BB1029=1,G1029,0)</f>
        <v>0</v>
      </c>
      <c r="BD1029" s="143">
        <f>IF(BB1029=2,G1029,0)</f>
        <v>0</v>
      </c>
      <c r="BE1029" s="143">
        <f>IF(BB1029=3,G1029,0)</f>
        <v>0</v>
      </c>
      <c r="BF1029" s="143">
        <f>IF(BB1029=4,G1029,0)</f>
        <v>0</v>
      </c>
      <c r="BG1029" s="143">
        <f>IF(BB1029=5,G1029,0)</f>
        <v>0</v>
      </c>
      <c r="CA1029" s="143">
        <v>12</v>
      </c>
      <c r="CB1029" s="143">
        <v>0</v>
      </c>
      <c r="CC1029" s="166"/>
      <c r="CD1029" s="166"/>
    </row>
    <row r="1030" spans="1:82" x14ac:dyDescent="0.2">
      <c r="A1030" s="174"/>
      <c r="B1030" s="175"/>
      <c r="C1030" s="222" t="s">
        <v>1288</v>
      </c>
      <c r="D1030" s="223"/>
      <c r="E1030" s="177">
        <v>1</v>
      </c>
      <c r="F1030" s="178"/>
      <c r="G1030" s="179"/>
      <c r="H1030" s="180"/>
      <c r="I1030" s="181"/>
      <c r="J1030" s="180"/>
      <c r="K1030" s="181"/>
      <c r="M1030" s="176" t="s">
        <v>1288</v>
      </c>
      <c r="O1030" s="176"/>
      <c r="Q1030" s="166"/>
    </row>
    <row r="1031" spans="1:82" x14ac:dyDescent="0.2">
      <c r="A1031" s="174"/>
      <c r="B1031" s="175"/>
      <c r="C1031" s="222" t="s">
        <v>1289</v>
      </c>
      <c r="D1031" s="223"/>
      <c r="E1031" s="177">
        <v>1</v>
      </c>
      <c r="F1031" s="178"/>
      <c r="G1031" s="179"/>
      <c r="H1031" s="180"/>
      <c r="I1031" s="181"/>
      <c r="J1031" s="180"/>
      <c r="K1031" s="181"/>
      <c r="M1031" s="176" t="s">
        <v>1289</v>
      </c>
      <c r="O1031" s="176"/>
      <c r="Q1031" s="166"/>
    </row>
    <row r="1032" spans="1:82" x14ac:dyDescent="0.2">
      <c r="A1032" s="167">
        <v>278</v>
      </c>
      <c r="B1032" s="168" t="s">
        <v>1290</v>
      </c>
      <c r="C1032" s="169" t="s">
        <v>1291</v>
      </c>
      <c r="D1032" s="170" t="s">
        <v>1292</v>
      </c>
      <c r="E1032" s="171">
        <v>928.73800000000006</v>
      </c>
      <c r="F1032" s="171">
        <v>0</v>
      </c>
      <c r="G1032" s="172">
        <f>E1032*F1032</f>
        <v>0</v>
      </c>
      <c r="H1032" s="173">
        <v>1.0499999999999999E-3</v>
      </c>
      <c r="I1032" s="173">
        <f>E1032*H1032</f>
        <v>0.97517489999999996</v>
      </c>
      <c r="J1032" s="173">
        <v>0</v>
      </c>
      <c r="K1032" s="173">
        <f>E1032*J1032</f>
        <v>0</v>
      </c>
      <c r="Q1032" s="166">
        <v>2</v>
      </c>
      <c r="AA1032" s="143">
        <v>2</v>
      </c>
      <c r="AB1032" s="143">
        <v>7</v>
      </c>
      <c r="AC1032" s="143">
        <v>7</v>
      </c>
      <c r="BB1032" s="143">
        <v>2</v>
      </c>
      <c r="BC1032" s="143">
        <f>IF(BB1032=1,G1032,0)</f>
        <v>0</v>
      </c>
      <c r="BD1032" s="143">
        <f>IF(BB1032=2,G1032,0)</f>
        <v>0</v>
      </c>
      <c r="BE1032" s="143">
        <f>IF(BB1032=3,G1032,0)</f>
        <v>0</v>
      </c>
      <c r="BF1032" s="143">
        <f>IF(BB1032=4,G1032,0)</f>
        <v>0</v>
      </c>
      <c r="BG1032" s="143">
        <f>IF(BB1032=5,G1032,0)</f>
        <v>0</v>
      </c>
      <c r="CA1032" s="143">
        <v>2</v>
      </c>
      <c r="CB1032" s="143">
        <v>7</v>
      </c>
      <c r="CC1032" s="166"/>
      <c r="CD1032" s="166"/>
    </row>
    <row r="1033" spans="1:82" x14ac:dyDescent="0.2">
      <c r="A1033" s="174"/>
      <c r="B1033" s="175"/>
      <c r="C1033" s="222" t="s">
        <v>1293</v>
      </c>
      <c r="D1033" s="223"/>
      <c r="E1033" s="177">
        <v>131.80799999999999</v>
      </c>
      <c r="F1033" s="178"/>
      <c r="G1033" s="179"/>
      <c r="H1033" s="180"/>
      <c r="I1033" s="181"/>
      <c r="J1033" s="180"/>
      <c r="K1033" s="181"/>
      <c r="M1033" s="176" t="s">
        <v>1293</v>
      </c>
      <c r="O1033" s="176"/>
      <c r="Q1033" s="166"/>
    </row>
    <row r="1034" spans="1:82" x14ac:dyDescent="0.2">
      <c r="A1034" s="174"/>
      <c r="B1034" s="175"/>
      <c r="C1034" s="222" t="s">
        <v>1294</v>
      </c>
      <c r="D1034" s="223"/>
      <c r="E1034" s="177">
        <v>64.88</v>
      </c>
      <c r="F1034" s="178"/>
      <c r="G1034" s="179"/>
      <c r="H1034" s="180"/>
      <c r="I1034" s="181"/>
      <c r="J1034" s="180"/>
      <c r="K1034" s="181"/>
      <c r="M1034" s="176" t="s">
        <v>1294</v>
      </c>
      <c r="O1034" s="176"/>
      <c r="Q1034" s="166"/>
    </row>
    <row r="1035" spans="1:82" x14ac:dyDescent="0.2">
      <c r="A1035" s="174"/>
      <c r="B1035" s="175"/>
      <c r="C1035" s="222" t="s">
        <v>1295</v>
      </c>
      <c r="D1035" s="223"/>
      <c r="E1035" s="177">
        <v>61.04</v>
      </c>
      <c r="F1035" s="178"/>
      <c r="G1035" s="179"/>
      <c r="H1035" s="180"/>
      <c r="I1035" s="181"/>
      <c r="J1035" s="180"/>
      <c r="K1035" s="181"/>
      <c r="M1035" s="176" t="s">
        <v>1295</v>
      </c>
      <c r="O1035" s="176"/>
      <c r="Q1035" s="166"/>
    </row>
    <row r="1036" spans="1:82" x14ac:dyDescent="0.2">
      <c r="A1036" s="174"/>
      <c r="B1036" s="175"/>
      <c r="C1036" s="222" t="s">
        <v>1296</v>
      </c>
      <c r="D1036" s="223"/>
      <c r="E1036" s="177">
        <v>61.04</v>
      </c>
      <c r="F1036" s="178"/>
      <c r="G1036" s="179"/>
      <c r="H1036" s="180"/>
      <c r="I1036" s="181"/>
      <c r="J1036" s="180"/>
      <c r="K1036" s="181"/>
      <c r="M1036" s="176" t="s">
        <v>1296</v>
      </c>
      <c r="O1036" s="176"/>
      <c r="Q1036" s="166"/>
    </row>
    <row r="1037" spans="1:82" x14ac:dyDescent="0.2">
      <c r="A1037" s="174"/>
      <c r="B1037" s="175"/>
      <c r="C1037" s="222" t="s">
        <v>1297</v>
      </c>
      <c r="D1037" s="223"/>
      <c r="E1037" s="177">
        <v>103.55</v>
      </c>
      <c r="F1037" s="178"/>
      <c r="G1037" s="179"/>
      <c r="H1037" s="180"/>
      <c r="I1037" s="181"/>
      <c r="J1037" s="180"/>
      <c r="K1037" s="181"/>
      <c r="M1037" s="176" t="s">
        <v>1297</v>
      </c>
      <c r="O1037" s="176"/>
      <c r="Q1037" s="166"/>
    </row>
    <row r="1038" spans="1:82" x14ac:dyDescent="0.2">
      <c r="A1038" s="174"/>
      <c r="B1038" s="175"/>
      <c r="C1038" s="222" t="s">
        <v>1298</v>
      </c>
      <c r="D1038" s="223"/>
      <c r="E1038" s="177">
        <v>146.06</v>
      </c>
      <c r="F1038" s="178"/>
      <c r="G1038" s="179"/>
      <c r="H1038" s="180"/>
      <c r="I1038" s="181"/>
      <c r="J1038" s="180"/>
      <c r="K1038" s="181"/>
      <c r="M1038" s="176" t="s">
        <v>1298</v>
      </c>
      <c r="O1038" s="176"/>
      <c r="Q1038" s="166"/>
    </row>
    <row r="1039" spans="1:82" ht="22.5" x14ac:dyDescent="0.2">
      <c r="A1039" s="174"/>
      <c r="B1039" s="175"/>
      <c r="C1039" s="222" t="s">
        <v>1299</v>
      </c>
      <c r="D1039" s="223"/>
      <c r="E1039" s="177">
        <v>360.36</v>
      </c>
      <c r="F1039" s="178"/>
      <c r="G1039" s="179"/>
      <c r="H1039" s="180"/>
      <c r="I1039" s="181"/>
      <c r="J1039" s="180"/>
      <c r="K1039" s="181"/>
      <c r="M1039" s="176" t="s">
        <v>1299</v>
      </c>
      <c r="O1039" s="176"/>
      <c r="Q1039" s="166"/>
    </row>
    <row r="1040" spans="1:82" x14ac:dyDescent="0.2">
      <c r="A1040" s="167">
        <v>279</v>
      </c>
      <c r="B1040" s="168" t="s">
        <v>1300</v>
      </c>
      <c r="C1040" s="169" t="s">
        <v>1301</v>
      </c>
      <c r="D1040" s="170" t="s">
        <v>61</v>
      </c>
      <c r="E1040" s="171"/>
      <c r="F1040" s="171">
        <v>0</v>
      </c>
      <c r="G1040" s="172">
        <f>E1040*F1040</f>
        <v>0</v>
      </c>
      <c r="H1040" s="173">
        <v>0</v>
      </c>
      <c r="I1040" s="173">
        <f>E1040*H1040</f>
        <v>0</v>
      </c>
      <c r="J1040" s="173">
        <v>0</v>
      </c>
      <c r="K1040" s="173">
        <f>E1040*J1040</f>
        <v>0</v>
      </c>
      <c r="Q1040" s="166">
        <v>2</v>
      </c>
      <c r="AA1040" s="143">
        <v>7</v>
      </c>
      <c r="AB1040" s="143">
        <v>1002</v>
      </c>
      <c r="AC1040" s="143">
        <v>5</v>
      </c>
      <c r="BB1040" s="143">
        <v>2</v>
      </c>
      <c r="BC1040" s="143">
        <f>IF(BB1040=1,G1040,0)</f>
        <v>0</v>
      </c>
      <c r="BD1040" s="143">
        <f>IF(BB1040=2,G1040,0)</f>
        <v>0</v>
      </c>
      <c r="BE1040" s="143">
        <f>IF(BB1040=3,G1040,0)</f>
        <v>0</v>
      </c>
      <c r="BF1040" s="143">
        <f>IF(BB1040=4,G1040,0)</f>
        <v>0</v>
      </c>
      <c r="BG1040" s="143">
        <f>IF(BB1040=5,G1040,0)</f>
        <v>0</v>
      </c>
      <c r="CA1040" s="143">
        <v>7</v>
      </c>
      <c r="CB1040" s="143">
        <v>1002</v>
      </c>
      <c r="CC1040" s="166"/>
      <c r="CD1040" s="166"/>
    </row>
    <row r="1041" spans="1:82" x14ac:dyDescent="0.2">
      <c r="A1041" s="182"/>
      <c r="B1041" s="183" t="s">
        <v>79</v>
      </c>
      <c r="C1041" s="184" t="str">
        <f>CONCATENATE(B1023," ",C1023)</f>
        <v>767 Konstrukce zámečnické</v>
      </c>
      <c r="D1041" s="185"/>
      <c r="E1041" s="186"/>
      <c r="F1041" s="187"/>
      <c r="G1041" s="188">
        <f>SUM(G1023:G1040)</f>
        <v>0</v>
      </c>
      <c r="H1041" s="189"/>
      <c r="I1041" s="190">
        <f>SUM(I1023:I1040)</f>
        <v>0.97517489999999996</v>
      </c>
      <c r="J1041" s="189"/>
      <c r="K1041" s="190">
        <f>SUM(K1023:K1040)</f>
        <v>0</v>
      </c>
      <c r="Q1041" s="166">
        <v>4</v>
      </c>
      <c r="BC1041" s="191">
        <f>SUM(BC1023:BC1040)</f>
        <v>0</v>
      </c>
      <c r="BD1041" s="191">
        <f>SUM(BD1023:BD1040)</f>
        <v>0</v>
      </c>
      <c r="BE1041" s="191">
        <f>SUM(BE1023:BE1040)</f>
        <v>0</v>
      </c>
      <c r="BF1041" s="191">
        <f>SUM(BF1023:BF1040)</f>
        <v>0</v>
      </c>
      <c r="BG1041" s="191">
        <f>SUM(BG1023:BG1040)</f>
        <v>0</v>
      </c>
    </row>
    <row r="1042" spans="1:82" x14ac:dyDescent="0.2">
      <c r="A1042" s="158" t="s">
        <v>76</v>
      </c>
      <c r="B1042" s="159" t="s">
        <v>1302</v>
      </c>
      <c r="C1042" s="160" t="s">
        <v>1303</v>
      </c>
      <c r="D1042" s="161"/>
      <c r="E1042" s="162"/>
      <c r="F1042" s="162"/>
      <c r="G1042" s="163"/>
      <c r="H1042" s="164"/>
      <c r="I1042" s="165"/>
      <c r="J1042" s="164"/>
      <c r="K1042" s="165"/>
      <c r="Q1042" s="166">
        <v>1</v>
      </c>
    </row>
    <row r="1043" spans="1:82" ht="22.5" x14ac:dyDescent="0.2">
      <c r="A1043" s="167">
        <v>280</v>
      </c>
      <c r="B1043" s="168" t="s">
        <v>1304</v>
      </c>
      <c r="C1043" s="169" t="s">
        <v>1305</v>
      </c>
      <c r="D1043" s="170" t="s">
        <v>88</v>
      </c>
      <c r="E1043" s="171">
        <v>197.5</v>
      </c>
      <c r="F1043" s="171">
        <v>0</v>
      </c>
      <c r="G1043" s="172">
        <f>E1043*F1043</f>
        <v>0</v>
      </c>
      <c r="H1043" s="173">
        <v>2.5200000000000001E-3</v>
      </c>
      <c r="I1043" s="173">
        <f>E1043*H1043</f>
        <v>0.49770000000000003</v>
      </c>
      <c r="J1043" s="173">
        <v>0</v>
      </c>
      <c r="K1043" s="173">
        <f>E1043*J1043</f>
        <v>0</v>
      </c>
      <c r="Q1043" s="166">
        <v>2</v>
      </c>
      <c r="AA1043" s="143">
        <v>1</v>
      </c>
      <c r="AB1043" s="143">
        <v>7</v>
      </c>
      <c r="AC1043" s="143">
        <v>7</v>
      </c>
      <c r="BB1043" s="143">
        <v>2</v>
      </c>
      <c r="BC1043" s="143">
        <f>IF(BB1043=1,G1043,0)</f>
        <v>0</v>
      </c>
      <c r="BD1043" s="143">
        <f>IF(BB1043=2,G1043,0)</f>
        <v>0</v>
      </c>
      <c r="BE1043" s="143">
        <f>IF(BB1043=3,G1043,0)</f>
        <v>0</v>
      </c>
      <c r="BF1043" s="143">
        <f>IF(BB1043=4,G1043,0)</f>
        <v>0</v>
      </c>
      <c r="BG1043" s="143">
        <f>IF(BB1043=5,G1043,0)</f>
        <v>0</v>
      </c>
      <c r="CA1043" s="143">
        <v>1</v>
      </c>
      <c r="CB1043" s="143">
        <v>7</v>
      </c>
      <c r="CC1043" s="166"/>
      <c r="CD1043" s="166"/>
    </row>
    <row r="1044" spans="1:82" x14ac:dyDescent="0.2">
      <c r="A1044" s="174"/>
      <c r="B1044" s="175"/>
      <c r="C1044" s="222" t="s">
        <v>1306</v>
      </c>
      <c r="D1044" s="223"/>
      <c r="E1044" s="177">
        <v>40.1</v>
      </c>
      <c r="F1044" s="178"/>
      <c r="G1044" s="179"/>
      <c r="H1044" s="180"/>
      <c r="I1044" s="181"/>
      <c r="J1044" s="180"/>
      <c r="K1044" s="181"/>
      <c r="M1044" s="176" t="s">
        <v>1306</v>
      </c>
      <c r="O1044" s="176"/>
      <c r="Q1044" s="166"/>
    </row>
    <row r="1045" spans="1:82" x14ac:dyDescent="0.2">
      <c r="A1045" s="174"/>
      <c r="B1045" s="175"/>
      <c r="C1045" s="222" t="s">
        <v>1307</v>
      </c>
      <c r="D1045" s="223"/>
      <c r="E1045" s="177">
        <v>24.8</v>
      </c>
      <c r="F1045" s="178"/>
      <c r="G1045" s="179"/>
      <c r="H1045" s="180"/>
      <c r="I1045" s="181"/>
      <c r="J1045" s="180"/>
      <c r="K1045" s="181"/>
      <c r="M1045" s="176" t="s">
        <v>1307</v>
      </c>
      <c r="O1045" s="176"/>
      <c r="Q1045" s="166"/>
    </row>
    <row r="1046" spans="1:82" x14ac:dyDescent="0.2">
      <c r="A1046" s="174"/>
      <c r="B1046" s="175"/>
      <c r="C1046" s="222" t="s">
        <v>1308</v>
      </c>
      <c r="D1046" s="223"/>
      <c r="E1046" s="177">
        <v>21.8</v>
      </c>
      <c r="F1046" s="178"/>
      <c r="G1046" s="179"/>
      <c r="H1046" s="180"/>
      <c r="I1046" s="181"/>
      <c r="J1046" s="180"/>
      <c r="K1046" s="181"/>
      <c r="M1046" s="176" t="s">
        <v>1308</v>
      </c>
      <c r="O1046" s="176"/>
      <c r="Q1046" s="166"/>
    </row>
    <row r="1047" spans="1:82" x14ac:dyDescent="0.2">
      <c r="A1047" s="174"/>
      <c r="B1047" s="175"/>
      <c r="C1047" s="222" t="s">
        <v>1309</v>
      </c>
      <c r="D1047" s="223"/>
      <c r="E1047" s="177">
        <v>14.4</v>
      </c>
      <c r="F1047" s="178"/>
      <c r="G1047" s="179"/>
      <c r="H1047" s="180"/>
      <c r="I1047" s="181"/>
      <c r="J1047" s="180"/>
      <c r="K1047" s="181"/>
      <c r="M1047" s="176" t="s">
        <v>1309</v>
      </c>
      <c r="O1047" s="176"/>
      <c r="Q1047" s="166"/>
    </row>
    <row r="1048" spans="1:82" x14ac:dyDescent="0.2">
      <c r="A1048" s="174"/>
      <c r="B1048" s="175"/>
      <c r="C1048" s="222" t="s">
        <v>1310</v>
      </c>
      <c r="D1048" s="223"/>
      <c r="E1048" s="177">
        <v>19.2</v>
      </c>
      <c r="F1048" s="178"/>
      <c r="G1048" s="179"/>
      <c r="H1048" s="180"/>
      <c r="I1048" s="181"/>
      <c r="J1048" s="180"/>
      <c r="K1048" s="181"/>
      <c r="M1048" s="176" t="s">
        <v>1310</v>
      </c>
      <c r="O1048" s="176"/>
      <c r="Q1048" s="166"/>
    </row>
    <row r="1049" spans="1:82" x14ac:dyDescent="0.2">
      <c r="A1049" s="174"/>
      <c r="B1049" s="175"/>
      <c r="C1049" s="222" t="s">
        <v>1311</v>
      </c>
      <c r="D1049" s="223"/>
      <c r="E1049" s="177">
        <v>17.899999999999999</v>
      </c>
      <c r="F1049" s="178"/>
      <c r="G1049" s="179"/>
      <c r="H1049" s="180"/>
      <c r="I1049" s="181"/>
      <c r="J1049" s="180"/>
      <c r="K1049" s="181"/>
      <c r="M1049" s="176" t="s">
        <v>1311</v>
      </c>
      <c r="O1049" s="176"/>
      <c r="Q1049" s="166"/>
    </row>
    <row r="1050" spans="1:82" x14ac:dyDescent="0.2">
      <c r="A1050" s="174"/>
      <c r="B1050" s="175"/>
      <c r="C1050" s="222" t="s">
        <v>1312</v>
      </c>
      <c r="D1050" s="223"/>
      <c r="E1050" s="177">
        <v>15.8</v>
      </c>
      <c r="F1050" s="178"/>
      <c r="G1050" s="179"/>
      <c r="H1050" s="180"/>
      <c r="I1050" s="181"/>
      <c r="J1050" s="180"/>
      <c r="K1050" s="181"/>
      <c r="M1050" s="176" t="s">
        <v>1312</v>
      </c>
      <c r="O1050" s="176"/>
      <c r="Q1050" s="166"/>
    </row>
    <row r="1051" spans="1:82" x14ac:dyDescent="0.2">
      <c r="A1051" s="174"/>
      <c r="B1051" s="175"/>
      <c r="C1051" s="222" t="s">
        <v>1313</v>
      </c>
      <c r="D1051" s="223"/>
      <c r="E1051" s="177">
        <v>1.6</v>
      </c>
      <c r="F1051" s="178"/>
      <c r="G1051" s="179"/>
      <c r="H1051" s="180"/>
      <c r="I1051" s="181"/>
      <c r="J1051" s="180"/>
      <c r="K1051" s="181"/>
      <c r="M1051" s="176" t="s">
        <v>1313</v>
      </c>
      <c r="O1051" s="176"/>
      <c r="Q1051" s="166"/>
    </row>
    <row r="1052" spans="1:82" x14ac:dyDescent="0.2">
      <c r="A1052" s="174"/>
      <c r="B1052" s="175"/>
      <c r="C1052" s="222" t="s">
        <v>1314</v>
      </c>
      <c r="D1052" s="223"/>
      <c r="E1052" s="177">
        <v>15.8</v>
      </c>
      <c r="F1052" s="178"/>
      <c r="G1052" s="179"/>
      <c r="H1052" s="180"/>
      <c r="I1052" s="181"/>
      <c r="J1052" s="180"/>
      <c r="K1052" s="181"/>
      <c r="M1052" s="176" t="s">
        <v>1314</v>
      </c>
      <c r="O1052" s="176"/>
      <c r="Q1052" s="166"/>
    </row>
    <row r="1053" spans="1:82" x14ac:dyDescent="0.2">
      <c r="A1053" s="174"/>
      <c r="B1053" s="175"/>
      <c r="C1053" s="222" t="s">
        <v>1315</v>
      </c>
      <c r="D1053" s="223"/>
      <c r="E1053" s="177">
        <v>15.1</v>
      </c>
      <c r="F1053" s="178"/>
      <c r="G1053" s="179"/>
      <c r="H1053" s="180"/>
      <c r="I1053" s="181"/>
      <c r="J1053" s="180"/>
      <c r="K1053" s="181"/>
      <c r="M1053" s="176" t="s">
        <v>1315</v>
      </c>
      <c r="O1053" s="176"/>
      <c r="Q1053" s="166"/>
    </row>
    <row r="1054" spans="1:82" x14ac:dyDescent="0.2">
      <c r="A1054" s="174"/>
      <c r="B1054" s="175"/>
      <c r="C1054" s="222" t="s">
        <v>1316</v>
      </c>
      <c r="D1054" s="223"/>
      <c r="E1054" s="177">
        <v>6.5</v>
      </c>
      <c r="F1054" s="178"/>
      <c r="G1054" s="179"/>
      <c r="H1054" s="180"/>
      <c r="I1054" s="181"/>
      <c r="J1054" s="180"/>
      <c r="K1054" s="181"/>
      <c r="M1054" s="176" t="s">
        <v>1316</v>
      </c>
      <c r="O1054" s="176"/>
      <c r="Q1054" s="166"/>
    </row>
    <row r="1055" spans="1:82" x14ac:dyDescent="0.2">
      <c r="A1055" s="174"/>
      <c r="B1055" s="175"/>
      <c r="C1055" s="222" t="s">
        <v>1317</v>
      </c>
      <c r="D1055" s="223"/>
      <c r="E1055" s="177">
        <v>4.5</v>
      </c>
      <c r="F1055" s="178"/>
      <c r="G1055" s="179"/>
      <c r="H1055" s="180"/>
      <c r="I1055" s="181"/>
      <c r="J1055" s="180"/>
      <c r="K1055" s="181"/>
      <c r="M1055" s="176" t="s">
        <v>1317</v>
      </c>
      <c r="O1055" s="176"/>
      <c r="Q1055" s="166"/>
    </row>
    <row r="1056" spans="1:82" x14ac:dyDescent="0.2">
      <c r="A1056" s="167">
        <v>281</v>
      </c>
      <c r="B1056" s="168" t="s">
        <v>1318</v>
      </c>
      <c r="C1056" s="169" t="s">
        <v>1319</v>
      </c>
      <c r="D1056" s="170" t="s">
        <v>88</v>
      </c>
      <c r="E1056" s="171">
        <v>207.375</v>
      </c>
      <c r="F1056" s="171">
        <v>0</v>
      </c>
      <c r="G1056" s="172">
        <f>E1056*F1056</f>
        <v>0</v>
      </c>
      <c r="H1056" s="173">
        <v>1.9199999999999998E-2</v>
      </c>
      <c r="I1056" s="173">
        <f>E1056*H1056</f>
        <v>3.9815999999999998</v>
      </c>
      <c r="J1056" s="173">
        <v>0</v>
      </c>
      <c r="K1056" s="173">
        <f>E1056*J1056</f>
        <v>0</v>
      </c>
      <c r="Q1056" s="166">
        <v>2</v>
      </c>
      <c r="AA1056" s="143">
        <v>3</v>
      </c>
      <c r="AB1056" s="143">
        <v>7</v>
      </c>
      <c r="AC1056" s="143">
        <v>59764203</v>
      </c>
      <c r="BB1056" s="143">
        <v>2</v>
      </c>
      <c r="BC1056" s="143">
        <f>IF(BB1056=1,G1056,0)</f>
        <v>0</v>
      </c>
      <c r="BD1056" s="143">
        <f>IF(BB1056=2,G1056,0)</f>
        <v>0</v>
      </c>
      <c r="BE1056" s="143">
        <f>IF(BB1056=3,G1056,0)</f>
        <v>0</v>
      </c>
      <c r="BF1056" s="143">
        <f>IF(BB1056=4,G1056,0)</f>
        <v>0</v>
      </c>
      <c r="BG1056" s="143">
        <f>IF(BB1056=5,G1056,0)</f>
        <v>0</v>
      </c>
      <c r="CA1056" s="143">
        <v>3</v>
      </c>
      <c r="CB1056" s="143">
        <v>7</v>
      </c>
      <c r="CC1056" s="166"/>
      <c r="CD1056" s="166"/>
    </row>
    <row r="1057" spans="1:82" x14ac:dyDescent="0.2">
      <c r="A1057" s="174"/>
      <c r="B1057" s="175"/>
      <c r="C1057" s="222" t="s">
        <v>1320</v>
      </c>
      <c r="D1057" s="223"/>
      <c r="E1057" s="177">
        <v>207.375</v>
      </c>
      <c r="F1057" s="178"/>
      <c r="G1057" s="179"/>
      <c r="H1057" s="180"/>
      <c r="I1057" s="181"/>
      <c r="J1057" s="180"/>
      <c r="K1057" s="181"/>
      <c r="M1057" s="176" t="s">
        <v>1320</v>
      </c>
      <c r="O1057" s="176"/>
      <c r="Q1057" s="166"/>
    </row>
    <row r="1058" spans="1:82" x14ac:dyDescent="0.2">
      <c r="A1058" s="167">
        <v>282</v>
      </c>
      <c r="B1058" s="168" t="s">
        <v>1321</v>
      </c>
      <c r="C1058" s="169" t="s">
        <v>1322</v>
      </c>
      <c r="D1058" s="170" t="s">
        <v>61</v>
      </c>
      <c r="E1058" s="171"/>
      <c r="F1058" s="171">
        <v>0</v>
      </c>
      <c r="G1058" s="172">
        <f>E1058*F1058</f>
        <v>0</v>
      </c>
      <c r="H1058" s="173">
        <v>0</v>
      </c>
      <c r="I1058" s="173">
        <f>E1058*H1058</f>
        <v>0</v>
      </c>
      <c r="J1058" s="173">
        <v>0</v>
      </c>
      <c r="K1058" s="173">
        <f>E1058*J1058</f>
        <v>0</v>
      </c>
      <c r="Q1058" s="166">
        <v>2</v>
      </c>
      <c r="AA1058" s="143">
        <v>7</v>
      </c>
      <c r="AB1058" s="143">
        <v>1002</v>
      </c>
      <c r="AC1058" s="143">
        <v>5</v>
      </c>
      <c r="BB1058" s="143">
        <v>2</v>
      </c>
      <c r="BC1058" s="143">
        <f>IF(BB1058=1,G1058,0)</f>
        <v>0</v>
      </c>
      <c r="BD1058" s="143">
        <f>IF(BB1058=2,G1058,0)</f>
        <v>0</v>
      </c>
      <c r="BE1058" s="143">
        <f>IF(BB1058=3,G1058,0)</f>
        <v>0</v>
      </c>
      <c r="BF1058" s="143">
        <f>IF(BB1058=4,G1058,0)</f>
        <v>0</v>
      </c>
      <c r="BG1058" s="143">
        <f>IF(BB1058=5,G1058,0)</f>
        <v>0</v>
      </c>
      <c r="CA1058" s="143">
        <v>7</v>
      </c>
      <c r="CB1058" s="143">
        <v>1002</v>
      </c>
      <c r="CC1058" s="166"/>
      <c r="CD1058" s="166"/>
    </row>
    <row r="1059" spans="1:82" x14ac:dyDescent="0.2">
      <c r="A1059" s="182"/>
      <c r="B1059" s="183" t="s">
        <v>79</v>
      </c>
      <c r="C1059" s="184" t="str">
        <f>CONCATENATE(B1042," ",C1042)</f>
        <v>771 Podlahy z dlaždic a obklady</v>
      </c>
      <c r="D1059" s="185"/>
      <c r="E1059" s="186"/>
      <c r="F1059" s="187"/>
      <c r="G1059" s="188">
        <f>SUM(G1042:G1058)</f>
        <v>0</v>
      </c>
      <c r="H1059" s="189"/>
      <c r="I1059" s="190">
        <f>SUM(I1042:I1058)</f>
        <v>4.4793000000000003</v>
      </c>
      <c r="J1059" s="189"/>
      <c r="K1059" s="190">
        <f>SUM(K1042:K1058)</f>
        <v>0</v>
      </c>
      <c r="Q1059" s="166">
        <v>4</v>
      </c>
      <c r="BC1059" s="191">
        <f>SUM(BC1042:BC1058)</f>
        <v>0</v>
      </c>
      <c r="BD1059" s="191">
        <f>SUM(BD1042:BD1058)</f>
        <v>0</v>
      </c>
      <c r="BE1059" s="191">
        <f>SUM(BE1042:BE1058)</f>
        <v>0</v>
      </c>
      <c r="BF1059" s="191">
        <f>SUM(BF1042:BF1058)</f>
        <v>0</v>
      </c>
      <c r="BG1059" s="191">
        <f>SUM(BG1042:BG1058)</f>
        <v>0</v>
      </c>
    </row>
    <row r="1060" spans="1:82" x14ac:dyDescent="0.2">
      <c r="A1060" s="158" t="s">
        <v>76</v>
      </c>
      <c r="B1060" s="159" t="s">
        <v>1323</v>
      </c>
      <c r="C1060" s="160" t="s">
        <v>1324</v>
      </c>
      <c r="D1060" s="161"/>
      <c r="E1060" s="162"/>
      <c r="F1060" s="162"/>
      <c r="G1060" s="163"/>
      <c r="H1060" s="164"/>
      <c r="I1060" s="165"/>
      <c r="J1060" s="164"/>
      <c r="K1060" s="165"/>
      <c r="Q1060" s="166">
        <v>1</v>
      </c>
    </row>
    <row r="1061" spans="1:82" x14ac:dyDescent="0.2">
      <c r="A1061" s="167">
        <v>283</v>
      </c>
      <c r="B1061" s="168" t="s">
        <v>1325</v>
      </c>
      <c r="C1061" s="169" t="s">
        <v>1326</v>
      </c>
      <c r="D1061" s="170" t="s">
        <v>88</v>
      </c>
      <c r="E1061" s="171">
        <v>26.76</v>
      </c>
      <c r="F1061" s="171">
        <v>0</v>
      </c>
      <c r="G1061" s="172">
        <f>E1061*F1061</f>
        <v>0</v>
      </c>
      <c r="H1061" s="173">
        <v>0</v>
      </c>
      <c r="I1061" s="173">
        <f>E1061*H1061</f>
        <v>0</v>
      </c>
      <c r="J1061" s="173">
        <v>0</v>
      </c>
      <c r="K1061" s="173">
        <f>E1061*J1061</f>
        <v>0</v>
      </c>
      <c r="Q1061" s="166">
        <v>2</v>
      </c>
      <c r="AA1061" s="143">
        <v>1</v>
      </c>
      <c r="AB1061" s="143">
        <v>7</v>
      </c>
      <c r="AC1061" s="143">
        <v>7</v>
      </c>
      <c r="BB1061" s="143">
        <v>2</v>
      </c>
      <c r="BC1061" s="143">
        <f>IF(BB1061=1,G1061,0)</f>
        <v>0</v>
      </c>
      <c r="BD1061" s="143">
        <f>IF(BB1061=2,G1061,0)</f>
        <v>0</v>
      </c>
      <c r="BE1061" s="143">
        <f>IF(BB1061=3,G1061,0)</f>
        <v>0</v>
      </c>
      <c r="BF1061" s="143">
        <f>IF(BB1061=4,G1061,0)</f>
        <v>0</v>
      </c>
      <c r="BG1061" s="143">
        <f>IF(BB1061=5,G1061,0)</f>
        <v>0</v>
      </c>
      <c r="CA1061" s="143">
        <v>1</v>
      </c>
      <c r="CB1061" s="143">
        <v>7</v>
      </c>
      <c r="CC1061" s="166"/>
      <c r="CD1061" s="166"/>
    </row>
    <row r="1062" spans="1:82" x14ac:dyDescent="0.2">
      <c r="A1062" s="167">
        <v>284</v>
      </c>
      <c r="B1062" s="168" t="s">
        <v>1327</v>
      </c>
      <c r="C1062" s="169" t="s">
        <v>1328</v>
      </c>
      <c r="D1062" s="170" t="s">
        <v>61</v>
      </c>
      <c r="E1062" s="171"/>
      <c r="F1062" s="171">
        <v>0</v>
      </c>
      <c r="G1062" s="172">
        <f>E1062*F1062</f>
        <v>0</v>
      </c>
      <c r="H1062" s="173">
        <v>0</v>
      </c>
      <c r="I1062" s="173">
        <f>E1062*H1062</f>
        <v>0</v>
      </c>
      <c r="J1062" s="173">
        <v>0</v>
      </c>
      <c r="K1062" s="173">
        <f>E1062*J1062</f>
        <v>0</v>
      </c>
      <c r="Q1062" s="166">
        <v>2</v>
      </c>
      <c r="AA1062" s="143">
        <v>7</v>
      </c>
      <c r="AB1062" s="143">
        <v>1002</v>
      </c>
      <c r="AC1062" s="143">
        <v>5</v>
      </c>
      <c r="BB1062" s="143">
        <v>2</v>
      </c>
      <c r="BC1062" s="143">
        <f>IF(BB1062=1,G1062,0)</f>
        <v>0</v>
      </c>
      <c r="BD1062" s="143">
        <f>IF(BB1062=2,G1062,0)</f>
        <v>0</v>
      </c>
      <c r="BE1062" s="143">
        <f>IF(BB1062=3,G1062,0)</f>
        <v>0</v>
      </c>
      <c r="BF1062" s="143">
        <f>IF(BB1062=4,G1062,0)</f>
        <v>0</v>
      </c>
      <c r="BG1062" s="143">
        <f>IF(BB1062=5,G1062,0)</f>
        <v>0</v>
      </c>
      <c r="CA1062" s="143">
        <v>7</v>
      </c>
      <c r="CB1062" s="143">
        <v>1002</v>
      </c>
      <c r="CC1062" s="166"/>
      <c r="CD1062" s="166"/>
    </row>
    <row r="1063" spans="1:82" x14ac:dyDescent="0.2">
      <c r="A1063" s="182"/>
      <c r="B1063" s="183" t="s">
        <v>79</v>
      </c>
      <c r="C1063" s="184" t="str">
        <f>CONCATENATE(B1060," ",C1060)</f>
        <v>773 Podlahy teracové</v>
      </c>
      <c r="D1063" s="185"/>
      <c r="E1063" s="186"/>
      <c r="F1063" s="187"/>
      <c r="G1063" s="188">
        <f>SUM(G1060:G1062)</f>
        <v>0</v>
      </c>
      <c r="H1063" s="189"/>
      <c r="I1063" s="190">
        <f>SUM(I1060:I1062)</f>
        <v>0</v>
      </c>
      <c r="J1063" s="189"/>
      <c r="K1063" s="190">
        <f>SUM(K1060:K1062)</f>
        <v>0</v>
      </c>
      <c r="Q1063" s="166">
        <v>4</v>
      </c>
      <c r="BC1063" s="191">
        <f>SUM(BC1060:BC1062)</f>
        <v>0</v>
      </c>
      <c r="BD1063" s="191">
        <f>SUM(BD1060:BD1062)</f>
        <v>0</v>
      </c>
      <c r="BE1063" s="191">
        <f>SUM(BE1060:BE1062)</f>
        <v>0</v>
      </c>
      <c r="BF1063" s="191">
        <f>SUM(BF1060:BF1062)</f>
        <v>0</v>
      </c>
      <c r="BG1063" s="191">
        <f>SUM(BG1060:BG1062)</f>
        <v>0</v>
      </c>
    </row>
    <row r="1064" spans="1:82" x14ac:dyDescent="0.2">
      <c r="A1064" s="158" t="s">
        <v>76</v>
      </c>
      <c r="B1064" s="159" t="s">
        <v>1329</v>
      </c>
      <c r="C1064" s="160" t="s">
        <v>1330</v>
      </c>
      <c r="D1064" s="161"/>
      <c r="E1064" s="162"/>
      <c r="F1064" s="162"/>
      <c r="G1064" s="163"/>
      <c r="H1064" s="164"/>
      <c r="I1064" s="165"/>
      <c r="J1064" s="164"/>
      <c r="K1064" s="165"/>
      <c r="Q1064" s="166">
        <v>1</v>
      </c>
    </row>
    <row r="1065" spans="1:82" ht="22.5" x14ac:dyDescent="0.2">
      <c r="A1065" s="167">
        <v>285</v>
      </c>
      <c r="B1065" s="168" t="s">
        <v>1331</v>
      </c>
      <c r="C1065" s="169" t="s">
        <v>1332</v>
      </c>
      <c r="D1065" s="170" t="s">
        <v>88</v>
      </c>
      <c r="E1065" s="171">
        <v>337.3</v>
      </c>
      <c r="F1065" s="171">
        <v>0</v>
      </c>
      <c r="G1065" s="172">
        <f>E1065*F1065</f>
        <v>0</v>
      </c>
      <c r="H1065" s="173">
        <v>8.2000000000000007E-3</v>
      </c>
      <c r="I1065" s="173">
        <f>E1065*H1065</f>
        <v>2.7658600000000004</v>
      </c>
      <c r="J1065" s="173">
        <v>0</v>
      </c>
      <c r="K1065" s="173">
        <f>E1065*J1065</f>
        <v>0</v>
      </c>
      <c r="Q1065" s="166">
        <v>2</v>
      </c>
      <c r="AA1065" s="143">
        <v>2</v>
      </c>
      <c r="AB1065" s="143">
        <v>7</v>
      </c>
      <c r="AC1065" s="143">
        <v>7</v>
      </c>
      <c r="BB1065" s="143">
        <v>2</v>
      </c>
      <c r="BC1065" s="143">
        <f>IF(BB1065=1,G1065,0)</f>
        <v>0</v>
      </c>
      <c r="BD1065" s="143">
        <f>IF(BB1065=2,G1065,0)</f>
        <v>0</v>
      </c>
      <c r="BE1065" s="143">
        <f>IF(BB1065=3,G1065,0)</f>
        <v>0</v>
      </c>
      <c r="BF1065" s="143">
        <f>IF(BB1065=4,G1065,0)</f>
        <v>0</v>
      </c>
      <c r="BG1065" s="143">
        <f>IF(BB1065=5,G1065,0)</f>
        <v>0</v>
      </c>
      <c r="CA1065" s="143">
        <v>2</v>
      </c>
      <c r="CB1065" s="143">
        <v>7</v>
      </c>
      <c r="CC1065" s="166"/>
      <c r="CD1065" s="166"/>
    </row>
    <row r="1066" spans="1:82" x14ac:dyDescent="0.2">
      <c r="A1066" s="174"/>
      <c r="B1066" s="175"/>
      <c r="C1066" s="222" t="s">
        <v>1333</v>
      </c>
      <c r="D1066" s="223"/>
      <c r="E1066" s="177">
        <v>57.9</v>
      </c>
      <c r="F1066" s="178"/>
      <c r="G1066" s="179"/>
      <c r="H1066" s="180"/>
      <c r="I1066" s="181"/>
      <c r="J1066" s="180"/>
      <c r="K1066" s="181"/>
      <c r="M1066" s="176" t="s">
        <v>1333</v>
      </c>
      <c r="O1066" s="176"/>
      <c r="Q1066" s="166"/>
    </row>
    <row r="1067" spans="1:82" x14ac:dyDescent="0.2">
      <c r="A1067" s="174"/>
      <c r="B1067" s="175"/>
      <c r="C1067" s="222" t="s">
        <v>1334</v>
      </c>
      <c r="D1067" s="223"/>
      <c r="E1067" s="177">
        <v>56.2</v>
      </c>
      <c r="F1067" s="178"/>
      <c r="G1067" s="179"/>
      <c r="H1067" s="180"/>
      <c r="I1067" s="181"/>
      <c r="J1067" s="180"/>
      <c r="K1067" s="181"/>
      <c r="M1067" s="176" t="s">
        <v>1334</v>
      </c>
      <c r="O1067" s="176"/>
      <c r="Q1067" s="166"/>
    </row>
    <row r="1068" spans="1:82" x14ac:dyDescent="0.2">
      <c r="A1068" s="174"/>
      <c r="B1068" s="175"/>
      <c r="C1068" s="222" t="s">
        <v>1335</v>
      </c>
      <c r="D1068" s="223"/>
      <c r="E1068" s="177">
        <v>55.3</v>
      </c>
      <c r="F1068" s="178"/>
      <c r="G1068" s="179"/>
      <c r="H1068" s="180"/>
      <c r="I1068" s="181"/>
      <c r="J1068" s="180"/>
      <c r="K1068" s="181"/>
      <c r="M1068" s="176" t="s">
        <v>1335</v>
      </c>
      <c r="O1068" s="176"/>
      <c r="Q1068" s="166"/>
    </row>
    <row r="1069" spans="1:82" x14ac:dyDescent="0.2">
      <c r="A1069" s="174"/>
      <c r="B1069" s="175"/>
      <c r="C1069" s="222" t="s">
        <v>1336</v>
      </c>
      <c r="D1069" s="223"/>
      <c r="E1069" s="177">
        <v>29.3</v>
      </c>
      <c r="F1069" s="178"/>
      <c r="G1069" s="179"/>
      <c r="H1069" s="180"/>
      <c r="I1069" s="181"/>
      <c r="J1069" s="180"/>
      <c r="K1069" s="181"/>
      <c r="M1069" s="176" t="s">
        <v>1336</v>
      </c>
      <c r="O1069" s="176"/>
      <c r="Q1069" s="166"/>
    </row>
    <row r="1070" spans="1:82" x14ac:dyDescent="0.2">
      <c r="A1070" s="174"/>
      <c r="B1070" s="175"/>
      <c r="C1070" s="222" t="s">
        <v>1337</v>
      </c>
      <c r="D1070" s="223"/>
      <c r="E1070" s="177">
        <v>26.2</v>
      </c>
      <c r="F1070" s="178"/>
      <c r="G1070" s="179"/>
      <c r="H1070" s="180"/>
      <c r="I1070" s="181"/>
      <c r="J1070" s="180"/>
      <c r="K1070" s="181"/>
      <c r="M1070" s="176" t="s">
        <v>1337</v>
      </c>
      <c r="O1070" s="176"/>
      <c r="Q1070" s="166"/>
    </row>
    <row r="1071" spans="1:82" x14ac:dyDescent="0.2">
      <c r="A1071" s="174"/>
      <c r="B1071" s="175"/>
      <c r="C1071" s="222" t="s">
        <v>1338</v>
      </c>
      <c r="D1071" s="223"/>
      <c r="E1071" s="177">
        <v>28.6</v>
      </c>
      <c r="F1071" s="178"/>
      <c r="G1071" s="179"/>
      <c r="H1071" s="180"/>
      <c r="I1071" s="181"/>
      <c r="J1071" s="180"/>
      <c r="K1071" s="181"/>
      <c r="M1071" s="176" t="s">
        <v>1338</v>
      </c>
      <c r="O1071" s="176"/>
      <c r="Q1071" s="166"/>
    </row>
    <row r="1072" spans="1:82" x14ac:dyDescent="0.2">
      <c r="A1072" s="174"/>
      <c r="B1072" s="175"/>
      <c r="C1072" s="222" t="s">
        <v>1339</v>
      </c>
      <c r="D1072" s="223"/>
      <c r="E1072" s="177">
        <v>27.3</v>
      </c>
      <c r="F1072" s="178"/>
      <c r="G1072" s="179"/>
      <c r="H1072" s="180"/>
      <c r="I1072" s="181"/>
      <c r="J1072" s="180"/>
      <c r="K1072" s="181"/>
      <c r="M1072" s="176" t="s">
        <v>1339</v>
      </c>
      <c r="O1072" s="176"/>
      <c r="Q1072" s="166"/>
    </row>
    <row r="1073" spans="1:82" x14ac:dyDescent="0.2">
      <c r="A1073" s="174"/>
      <c r="B1073" s="175"/>
      <c r="C1073" s="222" t="s">
        <v>1340</v>
      </c>
      <c r="D1073" s="223"/>
      <c r="E1073" s="177">
        <v>56.5</v>
      </c>
      <c r="F1073" s="178"/>
      <c r="G1073" s="179"/>
      <c r="H1073" s="180"/>
      <c r="I1073" s="181"/>
      <c r="J1073" s="180"/>
      <c r="K1073" s="181"/>
      <c r="M1073" s="176" t="s">
        <v>1340</v>
      </c>
      <c r="O1073" s="176"/>
      <c r="Q1073" s="166"/>
    </row>
    <row r="1074" spans="1:82" x14ac:dyDescent="0.2">
      <c r="A1074" s="182"/>
      <c r="B1074" s="183" t="s">
        <v>79</v>
      </c>
      <c r="C1074" s="184" t="str">
        <f>CONCATENATE(B1064," ",C1064)</f>
        <v>775 Podlahy vlysové a parketové</v>
      </c>
      <c r="D1074" s="185"/>
      <c r="E1074" s="186"/>
      <c r="F1074" s="187"/>
      <c r="G1074" s="188">
        <f>SUM(G1064:G1073)</f>
        <v>0</v>
      </c>
      <c r="H1074" s="189"/>
      <c r="I1074" s="190">
        <f>SUM(I1064:I1073)</f>
        <v>2.7658600000000004</v>
      </c>
      <c r="J1074" s="189"/>
      <c r="K1074" s="190">
        <f>SUM(K1064:K1073)</f>
        <v>0</v>
      </c>
      <c r="Q1074" s="166">
        <v>4</v>
      </c>
      <c r="BC1074" s="191">
        <f>SUM(BC1064:BC1073)</f>
        <v>0</v>
      </c>
      <c r="BD1074" s="191">
        <f>SUM(BD1064:BD1073)</f>
        <v>0</v>
      </c>
      <c r="BE1074" s="191">
        <f>SUM(BE1064:BE1073)</f>
        <v>0</v>
      </c>
      <c r="BF1074" s="191">
        <f>SUM(BF1064:BF1073)</f>
        <v>0</v>
      </c>
      <c r="BG1074" s="191">
        <f>SUM(BG1064:BG1073)</f>
        <v>0</v>
      </c>
    </row>
    <row r="1075" spans="1:82" x14ac:dyDescent="0.2">
      <c r="A1075" s="158" t="s">
        <v>76</v>
      </c>
      <c r="B1075" s="159" t="s">
        <v>1341</v>
      </c>
      <c r="C1075" s="160" t="s">
        <v>1342</v>
      </c>
      <c r="D1075" s="161"/>
      <c r="E1075" s="162"/>
      <c r="F1075" s="162"/>
      <c r="G1075" s="163"/>
      <c r="H1075" s="164"/>
      <c r="I1075" s="165"/>
      <c r="J1075" s="164"/>
      <c r="K1075" s="165"/>
      <c r="Q1075" s="166">
        <v>1</v>
      </c>
    </row>
    <row r="1076" spans="1:82" ht="22.5" x14ac:dyDescent="0.2">
      <c r="A1076" s="167">
        <v>286</v>
      </c>
      <c r="B1076" s="168" t="s">
        <v>1343</v>
      </c>
      <c r="C1076" s="169" t="s">
        <v>1344</v>
      </c>
      <c r="D1076" s="170" t="s">
        <v>88</v>
      </c>
      <c r="E1076" s="171">
        <v>225.99100000000001</v>
      </c>
      <c r="F1076" s="171">
        <v>0</v>
      </c>
      <c r="G1076" s="172">
        <f>E1076*F1076</f>
        <v>0</v>
      </c>
      <c r="H1076" s="173">
        <v>5.2399999999999999E-3</v>
      </c>
      <c r="I1076" s="173">
        <f>E1076*H1076</f>
        <v>1.1841928400000001</v>
      </c>
      <c r="J1076" s="173">
        <v>0</v>
      </c>
      <c r="K1076" s="173">
        <f>E1076*J1076</f>
        <v>0</v>
      </c>
      <c r="Q1076" s="166">
        <v>2</v>
      </c>
      <c r="AA1076" s="143">
        <v>1</v>
      </c>
      <c r="AB1076" s="143">
        <v>7</v>
      </c>
      <c r="AC1076" s="143">
        <v>7</v>
      </c>
      <c r="BB1076" s="143">
        <v>2</v>
      </c>
      <c r="BC1076" s="143">
        <f>IF(BB1076=1,G1076,0)</f>
        <v>0</v>
      </c>
      <c r="BD1076" s="143">
        <f>IF(BB1076=2,G1076,0)</f>
        <v>0</v>
      </c>
      <c r="BE1076" s="143">
        <f>IF(BB1076=3,G1076,0)</f>
        <v>0</v>
      </c>
      <c r="BF1076" s="143">
        <f>IF(BB1076=4,G1076,0)</f>
        <v>0</v>
      </c>
      <c r="BG1076" s="143">
        <f>IF(BB1076=5,G1076,0)</f>
        <v>0</v>
      </c>
      <c r="CA1076" s="143">
        <v>1</v>
      </c>
      <c r="CB1076" s="143">
        <v>7</v>
      </c>
      <c r="CC1076" s="166"/>
      <c r="CD1076" s="166"/>
    </row>
    <row r="1077" spans="1:82" ht="22.5" x14ac:dyDescent="0.2">
      <c r="A1077" s="174"/>
      <c r="B1077" s="175"/>
      <c r="C1077" s="222" t="s">
        <v>1345</v>
      </c>
      <c r="D1077" s="223"/>
      <c r="E1077" s="177">
        <v>41.473999999999997</v>
      </c>
      <c r="F1077" s="178"/>
      <c r="G1077" s="179"/>
      <c r="H1077" s="180"/>
      <c r="I1077" s="181"/>
      <c r="J1077" s="180"/>
      <c r="K1077" s="181"/>
      <c r="M1077" s="176" t="s">
        <v>1345</v>
      </c>
      <c r="O1077" s="176"/>
      <c r="Q1077" s="166"/>
    </row>
    <row r="1078" spans="1:82" ht="22.5" x14ac:dyDescent="0.2">
      <c r="A1078" s="174"/>
      <c r="B1078" s="175"/>
      <c r="C1078" s="222" t="s">
        <v>459</v>
      </c>
      <c r="D1078" s="223"/>
      <c r="E1078" s="177">
        <v>34.283000000000001</v>
      </c>
      <c r="F1078" s="178"/>
      <c r="G1078" s="179"/>
      <c r="H1078" s="180"/>
      <c r="I1078" s="181"/>
      <c r="J1078" s="180"/>
      <c r="K1078" s="181"/>
      <c r="M1078" s="176" t="s">
        <v>459</v>
      </c>
      <c r="O1078" s="176"/>
      <c r="Q1078" s="166"/>
    </row>
    <row r="1079" spans="1:82" ht="22.5" x14ac:dyDescent="0.2">
      <c r="A1079" s="174"/>
      <c r="B1079" s="175"/>
      <c r="C1079" s="222" t="s">
        <v>1346</v>
      </c>
      <c r="D1079" s="223"/>
      <c r="E1079" s="177">
        <v>36.064999999999998</v>
      </c>
      <c r="F1079" s="178"/>
      <c r="G1079" s="179"/>
      <c r="H1079" s="180"/>
      <c r="I1079" s="181"/>
      <c r="J1079" s="180"/>
      <c r="K1079" s="181"/>
      <c r="M1079" s="176" t="s">
        <v>1346</v>
      </c>
      <c r="O1079" s="176"/>
      <c r="Q1079" s="166"/>
    </row>
    <row r="1080" spans="1:82" ht="22.5" x14ac:dyDescent="0.2">
      <c r="A1080" s="174"/>
      <c r="B1080" s="175"/>
      <c r="C1080" s="222" t="s">
        <v>1347</v>
      </c>
      <c r="D1080" s="223"/>
      <c r="E1080" s="177">
        <v>47.304000000000002</v>
      </c>
      <c r="F1080" s="178"/>
      <c r="G1080" s="179"/>
      <c r="H1080" s="180"/>
      <c r="I1080" s="181"/>
      <c r="J1080" s="180"/>
      <c r="K1080" s="181"/>
      <c r="M1080" s="176" t="s">
        <v>1347</v>
      </c>
      <c r="O1080" s="176"/>
      <c r="Q1080" s="166"/>
    </row>
    <row r="1081" spans="1:82" x14ac:dyDescent="0.2">
      <c r="A1081" s="174"/>
      <c r="B1081" s="175"/>
      <c r="C1081" s="222" t="s">
        <v>1348</v>
      </c>
      <c r="D1081" s="223"/>
      <c r="E1081" s="177">
        <v>3.7290000000000001</v>
      </c>
      <c r="F1081" s="178"/>
      <c r="G1081" s="179"/>
      <c r="H1081" s="180"/>
      <c r="I1081" s="181"/>
      <c r="J1081" s="180"/>
      <c r="K1081" s="181"/>
      <c r="M1081" s="176" t="s">
        <v>1348</v>
      </c>
      <c r="O1081" s="176"/>
      <c r="Q1081" s="166"/>
    </row>
    <row r="1082" spans="1:82" ht="22.5" x14ac:dyDescent="0.2">
      <c r="A1082" s="174"/>
      <c r="B1082" s="175"/>
      <c r="C1082" s="222" t="s">
        <v>1349</v>
      </c>
      <c r="D1082" s="223"/>
      <c r="E1082" s="177">
        <v>47.514000000000003</v>
      </c>
      <c r="F1082" s="178"/>
      <c r="G1082" s="179"/>
      <c r="H1082" s="180"/>
      <c r="I1082" s="181"/>
      <c r="J1082" s="180"/>
      <c r="K1082" s="181"/>
      <c r="M1082" s="176" t="s">
        <v>1349</v>
      </c>
      <c r="O1082" s="176"/>
      <c r="Q1082" s="166"/>
    </row>
    <row r="1083" spans="1:82" x14ac:dyDescent="0.2">
      <c r="A1083" s="174"/>
      <c r="B1083" s="175"/>
      <c r="C1083" s="222" t="s">
        <v>1350</v>
      </c>
      <c r="D1083" s="223"/>
      <c r="E1083" s="177">
        <v>1.0389999999999999</v>
      </c>
      <c r="F1083" s="178"/>
      <c r="G1083" s="179"/>
      <c r="H1083" s="180"/>
      <c r="I1083" s="181"/>
      <c r="J1083" s="180"/>
      <c r="K1083" s="181"/>
      <c r="M1083" s="176" t="s">
        <v>1350</v>
      </c>
      <c r="O1083" s="176"/>
      <c r="Q1083" s="166"/>
    </row>
    <row r="1084" spans="1:82" x14ac:dyDescent="0.2">
      <c r="A1084" s="174"/>
      <c r="B1084" s="175"/>
      <c r="C1084" s="222" t="s">
        <v>1351</v>
      </c>
      <c r="D1084" s="223"/>
      <c r="E1084" s="177">
        <v>14.583</v>
      </c>
      <c r="F1084" s="178"/>
      <c r="G1084" s="179"/>
      <c r="H1084" s="180"/>
      <c r="I1084" s="181"/>
      <c r="J1084" s="180"/>
      <c r="K1084" s="181"/>
      <c r="M1084" s="176" t="s">
        <v>1351</v>
      </c>
      <c r="O1084" s="176"/>
      <c r="Q1084" s="166"/>
    </row>
    <row r="1085" spans="1:82" x14ac:dyDescent="0.2">
      <c r="A1085" s="167">
        <v>287</v>
      </c>
      <c r="B1085" s="168" t="s">
        <v>1352</v>
      </c>
      <c r="C1085" s="169" t="s">
        <v>1353</v>
      </c>
      <c r="D1085" s="170" t="s">
        <v>88</v>
      </c>
      <c r="E1085" s="171">
        <v>237.29060000000001</v>
      </c>
      <c r="F1085" s="171">
        <v>0</v>
      </c>
      <c r="G1085" s="172">
        <f>E1085*F1085</f>
        <v>0</v>
      </c>
      <c r="H1085" s="173">
        <v>1.0999999999999999E-2</v>
      </c>
      <c r="I1085" s="173">
        <f>E1085*H1085</f>
        <v>2.6101966000000001</v>
      </c>
      <c r="J1085" s="173">
        <v>0</v>
      </c>
      <c r="K1085" s="173">
        <f>E1085*J1085</f>
        <v>0</v>
      </c>
      <c r="Q1085" s="166">
        <v>2</v>
      </c>
      <c r="AA1085" s="143">
        <v>3</v>
      </c>
      <c r="AB1085" s="143">
        <v>7</v>
      </c>
      <c r="AC1085" s="143">
        <v>597813655</v>
      </c>
      <c r="BB1085" s="143">
        <v>2</v>
      </c>
      <c r="BC1085" s="143">
        <f>IF(BB1085=1,G1085,0)</f>
        <v>0</v>
      </c>
      <c r="BD1085" s="143">
        <f>IF(BB1085=2,G1085,0)</f>
        <v>0</v>
      </c>
      <c r="BE1085" s="143">
        <f>IF(BB1085=3,G1085,0)</f>
        <v>0</v>
      </c>
      <c r="BF1085" s="143">
        <f>IF(BB1085=4,G1085,0)</f>
        <v>0</v>
      </c>
      <c r="BG1085" s="143">
        <f>IF(BB1085=5,G1085,0)</f>
        <v>0</v>
      </c>
      <c r="CA1085" s="143">
        <v>3</v>
      </c>
      <c r="CB1085" s="143">
        <v>7</v>
      </c>
      <c r="CC1085" s="166"/>
      <c r="CD1085" s="166"/>
    </row>
    <row r="1086" spans="1:82" x14ac:dyDescent="0.2">
      <c r="A1086" s="174"/>
      <c r="B1086" s="175"/>
      <c r="C1086" s="222" t="s">
        <v>1354</v>
      </c>
      <c r="D1086" s="223"/>
      <c r="E1086" s="177">
        <v>237.29060000000001</v>
      </c>
      <c r="F1086" s="178"/>
      <c r="G1086" s="179"/>
      <c r="H1086" s="180"/>
      <c r="I1086" s="181"/>
      <c r="J1086" s="180"/>
      <c r="K1086" s="181"/>
      <c r="M1086" s="176" t="s">
        <v>1354</v>
      </c>
      <c r="O1086" s="176"/>
      <c r="Q1086" s="166"/>
    </row>
    <row r="1087" spans="1:82" x14ac:dyDescent="0.2">
      <c r="A1087" s="167">
        <v>288</v>
      </c>
      <c r="B1087" s="168" t="s">
        <v>1355</v>
      </c>
      <c r="C1087" s="169" t="s">
        <v>1356</v>
      </c>
      <c r="D1087" s="170" t="s">
        <v>61</v>
      </c>
      <c r="E1087" s="171"/>
      <c r="F1087" s="171">
        <v>0</v>
      </c>
      <c r="G1087" s="172">
        <f>E1087*F1087</f>
        <v>0</v>
      </c>
      <c r="H1087" s="173">
        <v>0</v>
      </c>
      <c r="I1087" s="173">
        <f>E1087*H1087</f>
        <v>0</v>
      </c>
      <c r="J1087" s="173">
        <v>0</v>
      </c>
      <c r="K1087" s="173">
        <f>E1087*J1087</f>
        <v>0</v>
      </c>
      <c r="Q1087" s="166">
        <v>2</v>
      </c>
      <c r="AA1087" s="143">
        <v>7</v>
      </c>
      <c r="AB1087" s="143">
        <v>1002</v>
      </c>
      <c r="AC1087" s="143">
        <v>5</v>
      </c>
      <c r="BB1087" s="143">
        <v>2</v>
      </c>
      <c r="BC1087" s="143">
        <f>IF(BB1087=1,G1087,0)</f>
        <v>0</v>
      </c>
      <c r="BD1087" s="143">
        <f>IF(BB1087=2,G1087,0)</f>
        <v>0</v>
      </c>
      <c r="BE1087" s="143">
        <f>IF(BB1087=3,G1087,0)</f>
        <v>0</v>
      </c>
      <c r="BF1087" s="143">
        <f>IF(BB1087=4,G1087,0)</f>
        <v>0</v>
      </c>
      <c r="BG1087" s="143">
        <f>IF(BB1087=5,G1087,0)</f>
        <v>0</v>
      </c>
      <c r="CA1087" s="143">
        <v>7</v>
      </c>
      <c r="CB1087" s="143">
        <v>1002</v>
      </c>
      <c r="CC1087" s="166"/>
      <c r="CD1087" s="166"/>
    </row>
    <row r="1088" spans="1:82" x14ac:dyDescent="0.2">
      <c r="A1088" s="167">
        <v>289</v>
      </c>
      <c r="B1088" s="168" t="s">
        <v>1357</v>
      </c>
      <c r="C1088" s="169" t="s">
        <v>1358</v>
      </c>
      <c r="D1088" s="170" t="s">
        <v>191</v>
      </c>
      <c r="E1088" s="171">
        <v>8</v>
      </c>
      <c r="F1088" s="171">
        <v>0</v>
      </c>
      <c r="G1088" s="172">
        <f>E1088*F1088</f>
        <v>0</v>
      </c>
      <c r="H1088" s="173">
        <v>0</v>
      </c>
      <c r="I1088" s="173">
        <f>E1088*H1088</f>
        <v>0</v>
      </c>
      <c r="J1088" s="173">
        <v>0</v>
      </c>
      <c r="K1088" s="173">
        <f>E1088*J1088</f>
        <v>0</v>
      </c>
      <c r="Q1088" s="166">
        <v>2</v>
      </c>
      <c r="AA1088" s="143">
        <v>12</v>
      </c>
      <c r="AB1088" s="143">
        <v>0</v>
      </c>
      <c r="AC1088" s="143">
        <v>579</v>
      </c>
      <c r="BB1088" s="143">
        <v>2</v>
      </c>
      <c r="BC1088" s="143">
        <f>IF(BB1088=1,G1088,0)</f>
        <v>0</v>
      </c>
      <c r="BD1088" s="143">
        <f>IF(BB1088=2,G1088,0)</f>
        <v>0</v>
      </c>
      <c r="BE1088" s="143">
        <f>IF(BB1088=3,G1088,0)</f>
        <v>0</v>
      </c>
      <c r="BF1088" s="143">
        <f>IF(BB1088=4,G1088,0)</f>
        <v>0</v>
      </c>
      <c r="BG1088" s="143">
        <f>IF(BB1088=5,G1088,0)</f>
        <v>0</v>
      </c>
      <c r="CA1088" s="143">
        <v>12</v>
      </c>
      <c r="CB1088" s="143">
        <v>0</v>
      </c>
      <c r="CC1088" s="166"/>
      <c r="CD1088" s="166"/>
    </row>
    <row r="1089" spans="1:82" x14ac:dyDescent="0.2">
      <c r="A1089" s="174"/>
      <c r="B1089" s="175"/>
      <c r="C1089" s="222" t="s">
        <v>1359</v>
      </c>
      <c r="D1089" s="223"/>
      <c r="E1089" s="177">
        <v>8</v>
      </c>
      <c r="F1089" s="178"/>
      <c r="G1089" s="179"/>
      <c r="H1089" s="180"/>
      <c r="I1089" s="181"/>
      <c r="J1089" s="180"/>
      <c r="K1089" s="181"/>
      <c r="M1089" s="176" t="s">
        <v>1359</v>
      </c>
      <c r="O1089" s="176"/>
      <c r="Q1089" s="166"/>
    </row>
    <row r="1090" spans="1:82" x14ac:dyDescent="0.2">
      <c r="A1090" s="182"/>
      <c r="B1090" s="183" t="s">
        <v>79</v>
      </c>
      <c r="C1090" s="184" t="str">
        <f>CONCATENATE(B1075," ",C1075)</f>
        <v>781 Obklady keramické</v>
      </c>
      <c r="D1090" s="185"/>
      <c r="E1090" s="186"/>
      <c r="F1090" s="187"/>
      <c r="G1090" s="188">
        <f>SUM(G1075:G1089)</f>
        <v>0</v>
      </c>
      <c r="H1090" s="189"/>
      <c r="I1090" s="190">
        <f>SUM(I1075:I1089)</f>
        <v>3.7943894400000002</v>
      </c>
      <c r="J1090" s="189"/>
      <c r="K1090" s="190">
        <f>SUM(K1075:K1089)</f>
        <v>0</v>
      </c>
      <c r="Q1090" s="166">
        <v>4</v>
      </c>
      <c r="BC1090" s="191">
        <f>SUM(BC1075:BC1089)</f>
        <v>0</v>
      </c>
      <c r="BD1090" s="191">
        <f>SUM(BD1075:BD1089)</f>
        <v>0</v>
      </c>
      <c r="BE1090" s="191">
        <f>SUM(BE1075:BE1089)</f>
        <v>0</v>
      </c>
      <c r="BF1090" s="191">
        <f>SUM(BF1075:BF1089)</f>
        <v>0</v>
      </c>
      <c r="BG1090" s="191">
        <f>SUM(BG1075:BG1089)</f>
        <v>0</v>
      </c>
    </row>
    <row r="1091" spans="1:82" x14ac:dyDescent="0.2">
      <c r="A1091" s="158" t="s">
        <v>76</v>
      </c>
      <c r="B1091" s="159" t="s">
        <v>1360</v>
      </c>
      <c r="C1091" s="160" t="s">
        <v>1361</v>
      </c>
      <c r="D1091" s="161"/>
      <c r="E1091" s="162"/>
      <c r="F1091" s="162"/>
      <c r="G1091" s="163"/>
      <c r="H1091" s="164"/>
      <c r="I1091" s="165"/>
      <c r="J1091" s="164"/>
      <c r="K1091" s="165"/>
      <c r="Q1091" s="166">
        <v>1</v>
      </c>
    </row>
    <row r="1092" spans="1:82" ht="22.5" x14ac:dyDescent="0.2">
      <c r="A1092" s="167">
        <v>290</v>
      </c>
      <c r="B1092" s="168" t="s">
        <v>1362</v>
      </c>
      <c r="C1092" s="169" t="s">
        <v>1363</v>
      </c>
      <c r="D1092" s="170" t="s">
        <v>88</v>
      </c>
      <c r="E1092" s="171">
        <v>1822.9067</v>
      </c>
      <c r="F1092" s="171">
        <v>0</v>
      </c>
      <c r="G1092" s="172">
        <f>E1092*F1092</f>
        <v>0</v>
      </c>
      <c r="H1092" s="173">
        <v>2.2000000000000001E-4</v>
      </c>
      <c r="I1092" s="173">
        <f>E1092*H1092</f>
        <v>0.40103947400000001</v>
      </c>
      <c r="J1092" s="173">
        <v>0</v>
      </c>
      <c r="K1092" s="173">
        <f>E1092*J1092</f>
        <v>0</v>
      </c>
      <c r="Q1092" s="166">
        <v>2</v>
      </c>
      <c r="AA1092" s="143">
        <v>2</v>
      </c>
      <c r="AB1092" s="143">
        <v>7</v>
      </c>
      <c r="AC1092" s="143">
        <v>7</v>
      </c>
      <c r="BB1092" s="143">
        <v>2</v>
      </c>
      <c r="BC1092" s="143">
        <f>IF(BB1092=1,G1092,0)</f>
        <v>0</v>
      </c>
      <c r="BD1092" s="143">
        <f>IF(BB1092=2,G1092,0)</f>
        <v>0</v>
      </c>
      <c r="BE1092" s="143">
        <f>IF(BB1092=3,G1092,0)</f>
        <v>0</v>
      </c>
      <c r="BF1092" s="143">
        <f>IF(BB1092=4,G1092,0)</f>
        <v>0</v>
      </c>
      <c r="BG1092" s="143">
        <f>IF(BB1092=5,G1092,0)</f>
        <v>0</v>
      </c>
      <c r="CA1092" s="143">
        <v>2</v>
      </c>
      <c r="CB1092" s="143">
        <v>7</v>
      </c>
      <c r="CC1092" s="166"/>
      <c r="CD1092" s="166"/>
    </row>
    <row r="1093" spans="1:82" x14ac:dyDescent="0.2">
      <c r="A1093" s="174"/>
      <c r="B1093" s="175"/>
      <c r="C1093" s="222" t="s">
        <v>385</v>
      </c>
      <c r="D1093" s="223"/>
      <c r="E1093" s="177">
        <v>33.9</v>
      </c>
      <c r="F1093" s="178"/>
      <c r="G1093" s="179"/>
      <c r="H1093" s="180"/>
      <c r="I1093" s="181"/>
      <c r="J1093" s="180"/>
      <c r="K1093" s="181"/>
      <c r="M1093" s="176" t="s">
        <v>385</v>
      </c>
      <c r="O1093" s="176"/>
      <c r="Q1093" s="166"/>
    </row>
    <row r="1094" spans="1:82" x14ac:dyDescent="0.2">
      <c r="A1094" s="174"/>
      <c r="B1094" s="175"/>
      <c r="C1094" s="222" t="s">
        <v>386</v>
      </c>
      <c r="D1094" s="223"/>
      <c r="E1094" s="177">
        <v>4.125</v>
      </c>
      <c r="F1094" s="178"/>
      <c r="G1094" s="179"/>
      <c r="H1094" s="180"/>
      <c r="I1094" s="181"/>
      <c r="J1094" s="180"/>
      <c r="K1094" s="181"/>
      <c r="M1094" s="176" t="s">
        <v>386</v>
      </c>
      <c r="O1094" s="176"/>
      <c r="Q1094" s="166"/>
    </row>
    <row r="1095" spans="1:82" x14ac:dyDescent="0.2">
      <c r="A1095" s="174"/>
      <c r="B1095" s="175"/>
      <c r="C1095" s="222" t="s">
        <v>382</v>
      </c>
      <c r="D1095" s="223"/>
      <c r="E1095" s="177">
        <v>6.8</v>
      </c>
      <c r="F1095" s="178"/>
      <c r="G1095" s="179"/>
      <c r="H1095" s="180"/>
      <c r="I1095" s="181"/>
      <c r="J1095" s="180"/>
      <c r="K1095" s="181"/>
      <c r="M1095" s="176" t="s">
        <v>382</v>
      </c>
      <c r="O1095" s="176"/>
      <c r="Q1095" s="166"/>
    </row>
    <row r="1096" spans="1:82" x14ac:dyDescent="0.2">
      <c r="A1096" s="174"/>
      <c r="B1096" s="175"/>
      <c r="C1096" s="222" t="s">
        <v>389</v>
      </c>
      <c r="D1096" s="223"/>
      <c r="E1096" s="177">
        <v>293.76</v>
      </c>
      <c r="F1096" s="178"/>
      <c r="G1096" s="179"/>
      <c r="H1096" s="180"/>
      <c r="I1096" s="181"/>
      <c r="J1096" s="180"/>
      <c r="K1096" s="181"/>
      <c r="M1096" s="176" t="s">
        <v>389</v>
      </c>
      <c r="O1096" s="176"/>
      <c r="Q1096" s="166"/>
    </row>
    <row r="1097" spans="1:82" x14ac:dyDescent="0.2">
      <c r="A1097" s="174"/>
      <c r="B1097" s="175"/>
      <c r="C1097" s="222" t="s">
        <v>435</v>
      </c>
      <c r="D1097" s="223"/>
      <c r="E1097" s="177">
        <v>38.4</v>
      </c>
      <c r="F1097" s="178"/>
      <c r="G1097" s="179"/>
      <c r="H1097" s="180"/>
      <c r="I1097" s="181"/>
      <c r="J1097" s="180"/>
      <c r="K1097" s="181"/>
      <c r="M1097" s="176" t="s">
        <v>435</v>
      </c>
      <c r="O1097" s="176"/>
      <c r="Q1097" s="166"/>
    </row>
    <row r="1098" spans="1:82" x14ac:dyDescent="0.2">
      <c r="A1098" s="174"/>
      <c r="B1098" s="175"/>
      <c r="C1098" s="222" t="s">
        <v>436</v>
      </c>
      <c r="D1098" s="223"/>
      <c r="E1098" s="177">
        <v>76</v>
      </c>
      <c r="F1098" s="178"/>
      <c r="G1098" s="179"/>
      <c r="H1098" s="180"/>
      <c r="I1098" s="181"/>
      <c r="J1098" s="180"/>
      <c r="K1098" s="181"/>
      <c r="M1098" s="176" t="s">
        <v>436</v>
      </c>
      <c r="O1098" s="176"/>
      <c r="Q1098" s="166"/>
    </row>
    <row r="1099" spans="1:82" x14ac:dyDescent="0.2">
      <c r="A1099" s="174"/>
      <c r="B1099" s="175"/>
      <c r="C1099" s="222" t="s">
        <v>437</v>
      </c>
      <c r="D1099" s="223"/>
      <c r="E1099" s="177">
        <v>68.8</v>
      </c>
      <c r="F1099" s="178"/>
      <c r="G1099" s="179"/>
      <c r="H1099" s="180"/>
      <c r="I1099" s="181"/>
      <c r="J1099" s="180"/>
      <c r="K1099" s="181"/>
      <c r="M1099" s="176" t="s">
        <v>437</v>
      </c>
      <c r="O1099" s="176"/>
      <c r="Q1099" s="166"/>
    </row>
    <row r="1100" spans="1:82" x14ac:dyDescent="0.2">
      <c r="A1100" s="174"/>
      <c r="B1100" s="175"/>
      <c r="C1100" s="222" t="s">
        <v>438</v>
      </c>
      <c r="D1100" s="223"/>
      <c r="E1100" s="177">
        <v>11</v>
      </c>
      <c r="F1100" s="178"/>
      <c r="G1100" s="179"/>
      <c r="H1100" s="180"/>
      <c r="I1100" s="181"/>
      <c r="J1100" s="180"/>
      <c r="K1100" s="181"/>
      <c r="M1100" s="176" t="s">
        <v>438</v>
      </c>
      <c r="O1100" s="176"/>
      <c r="Q1100" s="166"/>
    </row>
    <row r="1101" spans="1:82" x14ac:dyDescent="0.2">
      <c r="A1101" s="174"/>
      <c r="B1101" s="175"/>
      <c r="C1101" s="222" t="s">
        <v>439</v>
      </c>
      <c r="D1101" s="223"/>
      <c r="E1101" s="177">
        <v>10.1</v>
      </c>
      <c r="F1101" s="178"/>
      <c r="G1101" s="179"/>
      <c r="H1101" s="180"/>
      <c r="I1101" s="181"/>
      <c r="J1101" s="180"/>
      <c r="K1101" s="181"/>
      <c r="M1101" s="176" t="s">
        <v>439</v>
      </c>
      <c r="O1101" s="176"/>
      <c r="Q1101" s="166"/>
    </row>
    <row r="1102" spans="1:82" x14ac:dyDescent="0.2">
      <c r="A1102" s="174"/>
      <c r="B1102" s="175"/>
      <c r="C1102" s="222" t="s">
        <v>440</v>
      </c>
      <c r="D1102" s="223"/>
      <c r="E1102" s="177">
        <v>7.6</v>
      </c>
      <c r="F1102" s="178"/>
      <c r="G1102" s="179"/>
      <c r="H1102" s="180"/>
      <c r="I1102" s="181"/>
      <c r="J1102" s="180"/>
      <c r="K1102" s="181"/>
      <c r="M1102" s="176" t="s">
        <v>440</v>
      </c>
      <c r="O1102" s="176"/>
      <c r="Q1102" s="166"/>
    </row>
    <row r="1103" spans="1:82" x14ac:dyDescent="0.2">
      <c r="A1103" s="174"/>
      <c r="B1103" s="175"/>
      <c r="C1103" s="222" t="s">
        <v>441</v>
      </c>
      <c r="D1103" s="223"/>
      <c r="E1103" s="177">
        <v>6.5</v>
      </c>
      <c r="F1103" s="178"/>
      <c r="G1103" s="179"/>
      <c r="H1103" s="180"/>
      <c r="I1103" s="181"/>
      <c r="J1103" s="180"/>
      <c r="K1103" s="181"/>
      <c r="M1103" s="176" t="s">
        <v>441</v>
      </c>
      <c r="O1103" s="176"/>
      <c r="Q1103" s="166"/>
    </row>
    <row r="1104" spans="1:82" x14ac:dyDescent="0.2">
      <c r="A1104" s="174"/>
      <c r="B1104" s="175"/>
      <c r="C1104" s="222" t="s">
        <v>1364</v>
      </c>
      <c r="D1104" s="223"/>
      <c r="E1104" s="177">
        <v>134.6</v>
      </c>
      <c r="F1104" s="178"/>
      <c r="G1104" s="179"/>
      <c r="H1104" s="180"/>
      <c r="I1104" s="181"/>
      <c r="J1104" s="180"/>
      <c r="K1104" s="181"/>
      <c r="M1104" s="176" t="s">
        <v>1364</v>
      </c>
      <c r="O1104" s="176"/>
      <c r="Q1104" s="166"/>
    </row>
    <row r="1105" spans="1:17" ht="33.75" x14ac:dyDescent="0.2">
      <c r="A1105" s="174"/>
      <c r="B1105" s="175"/>
      <c r="C1105" s="222" t="s">
        <v>465</v>
      </c>
      <c r="D1105" s="223"/>
      <c r="E1105" s="177">
        <v>122.9</v>
      </c>
      <c r="F1105" s="178"/>
      <c r="G1105" s="179"/>
      <c r="H1105" s="180"/>
      <c r="I1105" s="181"/>
      <c r="J1105" s="180"/>
      <c r="K1105" s="181"/>
      <c r="M1105" s="176" t="s">
        <v>465</v>
      </c>
      <c r="O1105" s="176"/>
      <c r="Q1105" s="166"/>
    </row>
    <row r="1106" spans="1:17" ht="22.5" x14ac:dyDescent="0.2">
      <c r="A1106" s="174"/>
      <c r="B1106" s="175"/>
      <c r="C1106" s="222" t="s">
        <v>466</v>
      </c>
      <c r="D1106" s="223"/>
      <c r="E1106" s="177">
        <v>77.849999999999994</v>
      </c>
      <c r="F1106" s="178"/>
      <c r="G1106" s="179"/>
      <c r="H1106" s="180"/>
      <c r="I1106" s="181"/>
      <c r="J1106" s="180"/>
      <c r="K1106" s="181"/>
      <c r="M1106" s="176" t="s">
        <v>466</v>
      </c>
      <c r="O1106" s="176"/>
      <c r="Q1106" s="166"/>
    </row>
    <row r="1107" spans="1:17" ht="33.75" x14ac:dyDescent="0.2">
      <c r="A1107" s="174"/>
      <c r="B1107" s="175"/>
      <c r="C1107" s="222" t="s">
        <v>467</v>
      </c>
      <c r="D1107" s="223"/>
      <c r="E1107" s="177">
        <v>96.096000000000004</v>
      </c>
      <c r="F1107" s="178"/>
      <c r="G1107" s="179"/>
      <c r="H1107" s="180"/>
      <c r="I1107" s="181"/>
      <c r="J1107" s="180"/>
      <c r="K1107" s="181"/>
      <c r="M1107" s="176" t="s">
        <v>467</v>
      </c>
      <c r="O1107" s="176"/>
      <c r="Q1107" s="166"/>
    </row>
    <row r="1108" spans="1:17" ht="22.5" x14ac:dyDescent="0.2">
      <c r="A1108" s="174"/>
      <c r="B1108" s="175"/>
      <c r="C1108" s="222" t="s">
        <v>468</v>
      </c>
      <c r="D1108" s="223"/>
      <c r="E1108" s="177">
        <v>43.042000000000002</v>
      </c>
      <c r="F1108" s="178"/>
      <c r="G1108" s="179"/>
      <c r="H1108" s="180"/>
      <c r="I1108" s="181"/>
      <c r="J1108" s="180"/>
      <c r="K1108" s="181"/>
      <c r="M1108" s="176" t="s">
        <v>468</v>
      </c>
      <c r="O1108" s="176"/>
      <c r="Q1108" s="166"/>
    </row>
    <row r="1109" spans="1:17" x14ac:dyDescent="0.2">
      <c r="A1109" s="174"/>
      <c r="B1109" s="175"/>
      <c r="C1109" s="222" t="s">
        <v>469</v>
      </c>
      <c r="D1109" s="223"/>
      <c r="E1109" s="177">
        <v>2.6676000000000002</v>
      </c>
      <c r="F1109" s="178"/>
      <c r="G1109" s="179"/>
      <c r="H1109" s="180"/>
      <c r="I1109" s="181"/>
      <c r="J1109" s="180"/>
      <c r="K1109" s="181"/>
      <c r="M1109" s="176" t="s">
        <v>469</v>
      </c>
      <c r="O1109" s="176"/>
      <c r="Q1109" s="166"/>
    </row>
    <row r="1110" spans="1:17" ht="22.5" x14ac:dyDescent="0.2">
      <c r="A1110" s="174"/>
      <c r="B1110" s="175"/>
      <c r="C1110" s="222" t="s">
        <v>470</v>
      </c>
      <c r="D1110" s="223"/>
      <c r="E1110" s="177">
        <v>174.82400000000001</v>
      </c>
      <c r="F1110" s="178"/>
      <c r="G1110" s="179"/>
      <c r="H1110" s="180"/>
      <c r="I1110" s="181"/>
      <c r="J1110" s="180"/>
      <c r="K1110" s="181"/>
      <c r="M1110" s="176" t="s">
        <v>470</v>
      </c>
      <c r="O1110" s="176"/>
      <c r="Q1110" s="166"/>
    </row>
    <row r="1111" spans="1:17" ht="22.5" x14ac:dyDescent="0.2">
      <c r="A1111" s="174"/>
      <c r="B1111" s="175"/>
      <c r="C1111" s="222" t="s">
        <v>471</v>
      </c>
      <c r="D1111" s="223"/>
      <c r="E1111" s="177">
        <v>41.758000000000003</v>
      </c>
      <c r="F1111" s="178"/>
      <c r="G1111" s="179"/>
      <c r="H1111" s="180"/>
      <c r="I1111" s="181"/>
      <c r="J1111" s="180"/>
      <c r="K1111" s="181"/>
      <c r="M1111" s="176" t="s">
        <v>471</v>
      </c>
      <c r="O1111" s="176"/>
      <c r="Q1111" s="166"/>
    </row>
    <row r="1112" spans="1:17" x14ac:dyDescent="0.2">
      <c r="A1112" s="174"/>
      <c r="B1112" s="175"/>
      <c r="C1112" s="222" t="s">
        <v>472</v>
      </c>
      <c r="D1112" s="223"/>
      <c r="E1112" s="177">
        <v>4.76</v>
      </c>
      <c r="F1112" s="178"/>
      <c r="G1112" s="179"/>
      <c r="H1112" s="180"/>
      <c r="I1112" s="181"/>
      <c r="J1112" s="180"/>
      <c r="K1112" s="181"/>
      <c r="M1112" s="176" t="s">
        <v>472</v>
      </c>
      <c r="O1112" s="176"/>
      <c r="Q1112" s="166"/>
    </row>
    <row r="1113" spans="1:17" x14ac:dyDescent="0.2">
      <c r="A1113" s="174"/>
      <c r="B1113" s="175"/>
      <c r="C1113" s="222" t="s">
        <v>473</v>
      </c>
      <c r="D1113" s="223"/>
      <c r="E1113" s="177">
        <v>34.993400000000001</v>
      </c>
      <c r="F1113" s="178"/>
      <c r="G1113" s="179"/>
      <c r="H1113" s="180"/>
      <c r="I1113" s="181"/>
      <c r="J1113" s="180"/>
      <c r="K1113" s="181"/>
      <c r="M1113" s="176" t="s">
        <v>473</v>
      </c>
      <c r="O1113" s="176"/>
      <c r="Q1113" s="166"/>
    </row>
    <row r="1114" spans="1:17" ht="22.5" x14ac:dyDescent="0.2">
      <c r="A1114" s="174"/>
      <c r="B1114" s="175"/>
      <c r="C1114" s="222" t="s">
        <v>474</v>
      </c>
      <c r="D1114" s="223"/>
      <c r="E1114" s="177">
        <v>136.24</v>
      </c>
      <c r="F1114" s="178"/>
      <c r="G1114" s="179"/>
      <c r="H1114" s="180"/>
      <c r="I1114" s="181"/>
      <c r="J1114" s="180"/>
      <c r="K1114" s="181"/>
      <c r="M1114" s="176" t="s">
        <v>474</v>
      </c>
      <c r="O1114" s="176"/>
      <c r="Q1114" s="166"/>
    </row>
    <row r="1115" spans="1:17" ht="22.5" x14ac:dyDescent="0.2">
      <c r="A1115" s="174"/>
      <c r="B1115" s="175"/>
      <c r="C1115" s="222" t="s">
        <v>475</v>
      </c>
      <c r="D1115" s="223"/>
      <c r="E1115" s="177">
        <v>27.331</v>
      </c>
      <c r="F1115" s="178"/>
      <c r="G1115" s="179"/>
      <c r="H1115" s="180"/>
      <c r="I1115" s="181"/>
      <c r="J1115" s="180"/>
      <c r="K1115" s="181"/>
      <c r="M1115" s="176" t="s">
        <v>475</v>
      </c>
      <c r="O1115" s="176"/>
      <c r="Q1115" s="166"/>
    </row>
    <row r="1116" spans="1:17" x14ac:dyDescent="0.2">
      <c r="A1116" s="174"/>
      <c r="B1116" s="175"/>
      <c r="C1116" s="222" t="s">
        <v>476</v>
      </c>
      <c r="D1116" s="223"/>
      <c r="E1116" s="177">
        <v>3.3224</v>
      </c>
      <c r="F1116" s="178"/>
      <c r="G1116" s="179"/>
      <c r="H1116" s="180"/>
      <c r="I1116" s="181"/>
      <c r="J1116" s="180"/>
      <c r="K1116" s="181"/>
      <c r="M1116" s="176" t="s">
        <v>476</v>
      </c>
      <c r="O1116" s="176"/>
      <c r="Q1116" s="166"/>
    </row>
    <row r="1117" spans="1:17" x14ac:dyDescent="0.2">
      <c r="A1117" s="174"/>
      <c r="B1117" s="175"/>
      <c r="C1117" s="222" t="s">
        <v>477</v>
      </c>
      <c r="D1117" s="223"/>
      <c r="E1117" s="177">
        <v>35.236800000000002</v>
      </c>
      <c r="F1117" s="178"/>
      <c r="G1117" s="179"/>
      <c r="H1117" s="180"/>
      <c r="I1117" s="181"/>
      <c r="J1117" s="180"/>
      <c r="K1117" s="181"/>
      <c r="M1117" s="176" t="s">
        <v>477</v>
      </c>
      <c r="O1117" s="176"/>
      <c r="Q1117" s="166"/>
    </row>
    <row r="1118" spans="1:17" ht="22.5" x14ac:dyDescent="0.2">
      <c r="A1118" s="174"/>
      <c r="B1118" s="175"/>
      <c r="C1118" s="222" t="s">
        <v>478</v>
      </c>
      <c r="D1118" s="223"/>
      <c r="E1118" s="177">
        <v>87.138999999999996</v>
      </c>
      <c r="F1118" s="178"/>
      <c r="G1118" s="179"/>
      <c r="H1118" s="180"/>
      <c r="I1118" s="181"/>
      <c r="J1118" s="180"/>
      <c r="K1118" s="181"/>
      <c r="M1118" s="176" t="s">
        <v>478</v>
      </c>
      <c r="O1118" s="176"/>
      <c r="Q1118" s="166"/>
    </row>
    <row r="1119" spans="1:17" ht="22.5" x14ac:dyDescent="0.2">
      <c r="A1119" s="174"/>
      <c r="B1119" s="175"/>
      <c r="C1119" s="222" t="s">
        <v>479</v>
      </c>
      <c r="D1119" s="223"/>
      <c r="E1119" s="177">
        <v>-9.7445000000000004</v>
      </c>
      <c r="F1119" s="178"/>
      <c r="G1119" s="179"/>
      <c r="H1119" s="180"/>
      <c r="I1119" s="181"/>
      <c r="J1119" s="180"/>
      <c r="K1119" s="181"/>
      <c r="M1119" s="176" t="s">
        <v>479</v>
      </c>
      <c r="O1119" s="176"/>
      <c r="Q1119" s="166"/>
    </row>
    <row r="1120" spans="1:17" ht="22.5" x14ac:dyDescent="0.2">
      <c r="A1120" s="174"/>
      <c r="B1120" s="175"/>
      <c r="C1120" s="222" t="s">
        <v>480</v>
      </c>
      <c r="D1120" s="223"/>
      <c r="E1120" s="177">
        <v>68.734999999999999</v>
      </c>
      <c r="F1120" s="178"/>
      <c r="G1120" s="179"/>
      <c r="H1120" s="180"/>
      <c r="I1120" s="181"/>
      <c r="J1120" s="180"/>
      <c r="K1120" s="181"/>
      <c r="M1120" s="176" t="s">
        <v>480</v>
      </c>
      <c r="O1120" s="176"/>
      <c r="Q1120" s="166"/>
    </row>
    <row r="1121" spans="1:82" x14ac:dyDescent="0.2">
      <c r="A1121" s="174"/>
      <c r="B1121" s="175"/>
      <c r="C1121" s="222" t="s">
        <v>481</v>
      </c>
      <c r="D1121" s="223"/>
      <c r="E1121" s="177">
        <v>-2.78</v>
      </c>
      <c r="F1121" s="178"/>
      <c r="G1121" s="179"/>
      <c r="H1121" s="180"/>
      <c r="I1121" s="181"/>
      <c r="J1121" s="180"/>
      <c r="K1121" s="181"/>
      <c r="M1121" s="176" t="s">
        <v>481</v>
      </c>
      <c r="O1121" s="176"/>
      <c r="Q1121" s="166"/>
    </row>
    <row r="1122" spans="1:82" x14ac:dyDescent="0.2">
      <c r="A1122" s="174"/>
      <c r="B1122" s="175"/>
      <c r="C1122" s="222" t="s">
        <v>482</v>
      </c>
      <c r="D1122" s="223"/>
      <c r="E1122" s="177">
        <v>30.25</v>
      </c>
      <c r="F1122" s="178"/>
      <c r="G1122" s="179"/>
      <c r="H1122" s="180"/>
      <c r="I1122" s="181"/>
      <c r="J1122" s="180"/>
      <c r="K1122" s="181"/>
      <c r="M1122" s="176" t="s">
        <v>482</v>
      </c>
      <c r="O1122" s="176"/>
      <c r="Q1122" s="166"/>
    </row>
    <row r="1123" spans="1:82" ht="22.5" x14ac:dyDescent="0.2">
      <c r="A1123" s="174"/>
      <c r="B1123" s="175"/>
      <c r="C1123" s="222" t="s">
        <v>483</v>
      </c>
      <c r="D1123" s="223"/>
      <c r="E1123" s="177">
        <v>69.224999999999994</v>
      </c>
      <c r="F1123" s="178"/>
      <c r="G1123" s="179"/>
      <c r="H1123" s="180"/>
      <c r="I1123" s="181"/>
      <c r="J1123" s="180"/>
      <c r="K1123" s="181"/>
      <c r="M1123" s="176" t="s">
        <v>483</v>
      </c>
      <c r="O1123" s="176"/>
      <c r="Q1123" s="166"/>
    </row>
    <row r="1124" spans="1:82" ht="22.5" x14ac:dyDescent="0.2">
      <c r="A1124" s="174"/>
      <c r="B1124" s="175"/>
      <c r="C1124" s="222" t="s">
        <v>484</v>
      </c>
      <c r="D1124" s="223"/>
      <c r="E1124" s="177">
        <v>-2.4769999999999999</v>
      </c>
      <c r="F1124" s="178"/>
      <c r="G1124" s="179"/>
      <c r="H1124" s="180"/>
      <c r="I1124" s="181"/>
      <c r="J1124" s="180"/>
      <c r="K1124" s="181"/>
      <c r="M1124" s="176" t="s">
        <v>484</v>
      </c>
      <c r="O1124" s="176"/>
      <c r="Q1124" s="166"/>
    </row>
    <row r="1125" spans="1:82" ht="22.5" x14ac:dyDescent="0.2">
      <c r="A1125" s="174"/>
      <c r="B1125" s="175"/>
      <c r="C1125" s="222" t="s">
        <v>485</v>
      </c>
      <c r="D1125" s="223"/>
      <c r="E1125" s="177">
        <v>68.718000000000004</v>
      </c>
      <c r="F1125" s="178"/>
      <c r="G1125" s="179"/>
      <c r="H1125" s="180"/>
      <c r="I1125" s="181"/>
      <c r="J1125" s="180"/>
      <c r="K1125" s="181"/>
      <c r="M1125" s="176" t="s">
        <v>485</v>
      </c>
      <c r="O1125" s="176"/>
      <c r="Q1125" s="166"/>
    </row>
    <row r="1126" spans="1:82" x14ac:dyDescent="0.2">
      <c r="A1126" s="174"/>
      <c r="B1126" s="175"/>
      <c r="C1126" s="222" t="s">
        <v>486</v>
      </c>
      <c r="D1126" s="223"/>
      <c r="E1126" s="177">
        <v>-5.78</v>
      </c>
      <c r="F1126" s="178"/>
      <c r="G1126" s="179"/>
      <c r="H1126" s="180"/>
      <c r="I1126" s="181"/>
      <c r="J1126" s="180"/>
      <c r="K1126" s="181"/>
      <c r="M1126" s="176" t="s">
        <v>486</v>
      </c>
      <c r="O1126" s="176"/>
      <c r="Q1126" s="166"/>
    </row>
    <row r="1127" spans="1:82" x14ac:dyDescent="0.2">
      <c r="A1127" s="174"/>
      <c r="B1127" s="175"/>
      <c r="C1127" s="222" t="s">
        <v>487</v>
      </c>
      <c r="D1127" s="223"/>
      <c r="E1127" s="177">
        <v>27.015000000000001</v>
      </c>
      <c r="F1127" s="178"/>
      <c r="G1127" s="179"/>
      <c r="H1127" s="180"/>
      <c r="I1127" s="181"/>
      <c r="J1127" s="180"/>
      <c r="K1127" s="181"/>
      <c r="M1127" s="176" t="s">
        <v>487</v>
      </c>
      <c r="O1127" s="176"/>
      <c r="Q1127" s="166"/>
    </row>
    <row r="1128" spans="1:82" x14ac:dyDescent="0.2">
      <c r="A1128" s="182"/>
      <c r="B1128" s="183" t="s">
        <v>79</v>
      </c>
      <c r="C1128" s="184" t="str">
        <f>CONCATENATE(B1091," ",C1091)</f>
        <v>784 Malby</v>
      </c>
      <c r="D1128" s="185"/>
      <c r="E1128" s="186"/>
      <c r="F1128" s="187"/>
      <c r="G1128" s="188">
        <f>SUM(G1091:G1127)</f>
        <v>0</v>
      </c>
      <c r="H1128" s="189"/>
      <c r="I1128" s="190">
        <f>SUM(I1091:I1127)</f>
        <v>0.40103947400000001</v>
      </c>
      <c r="J1128" s="189"/>
      <c r="K1128" s="190">
        <f>SUM(K1091:K1127)</f>
        <v>0</v>
      </c>
      <c r="Q1128" s="166">
        <v>4</v>
      </c>
      <c r="BC1128" s="191">
        <f>SUM(BC1091:BC1127)</f>
        <v>0</v>
      </c>
      <c r="BD1128" s="191">
        <f>SUM(BD1091:BD1127)</f>
        <v>0</v>
      </c>
      <c r="BE1128" s="191">
        <f>SUM(BE1091:BE1127)</f>
        <v>0</v>
      </c>
      <c r="BF1128" s="191">
        <f>SUM(BF1091:BF1127)</f>
        <v>0</v>
      </c>
      <c r="BG1128" s="191">
        <f>SUM(BG1091:BG1127)</f>
        <v>0</v>
      </c>
    </row>
    <row r="1129" spans="1:82" x14ac:dyDescent="0.2">
      <c r="A1129" s="158" t="s">
        <v>76</v>
      </c>
      <c r="B1129" s="159" t="s">
        <v>1365</v>
      </c>
      <c r="C1129" s="160" t="s">
        <v>1366</v>
      </c>
      <c r="D1129" s="161"/>
      <c r="E1129" s="162"/>
      <c r="F1129" s="162"/>
      <c r="G1129" s="163"/>
      <c r="H1129" s="164"/>
      <c r="I1129" s="165"/>
      <c r="J1129" s="164"/>
      <c r="K1129" s="165"/>
      <c r="Q1129" s="166">
        <v>1</v>
      </c>
    </row>
    <row r="1130" spans="1:82" x14ac:dyDescent="0.2">
      <c r="A1130" s="167">
        <v>291</v>
      </c>
      <c r="B1130" s="168" t="s">
        <v>1367</v>
      </c>
      <c r="C1130" s="169" t="s">
        <v>1368</v>
      </c>
      <c r="D1130" s="170" t="s">
        <v>969</v>
      </c>
      <c r="E1130" s="171">
        <v>1</v>
      </c>
      <c r="F1130" s="171">
        <v>0</v>
      </c>
      <c r="G1130" s="172">
        <f>E1130*F1130</f>
        <v>0</v>
      </c>
      <c r="H1130" s="173">
        <v>0</v>
      </c>
      <c r="I1130" s="173">
        <f>E1130*H1130</f>
        <v>0</v>
      </c>
      <c r="J1130" s="173">
        <v>0</v>
      </c>
      <c r="K1130" s="173">
        <f>E1130*J1130</f>
        <v>0</v>
      </c>
      <c r="Q1130" s="166">
        <v>2</v>
      </c>
      <c r="AA1130" s="143">
        <v>3</v>
      </c>
      <c r="AB1130" s="143">
        <v>0</v>
      </c>
      <c r="AC1130" s="143" t="s">
        <v>1367</v>
      </c>
      <c r="BB1130" s="143">
        <v>3</v>
      </c>
      <c r="BC1130" s="143">
        <f>IF(BB1130=1,G1130,0)</f>
        <v>0</v>
      </c>
      <c r="BD1130" s="143">
        <f>IF(BB1130=2,G1130,0)</f>
        <v>0</v>
      </c>
      <c r="BE1130" s="143">
        <f>IF(BB1130=3,G1130,0)</f>
        <v>0</v>
      </c>
      <c r="BF1130" s="143">
        <f>IF(BB1130=4,G1130,0)</f>
        <v>0</v>
      </c>
      <c r="BG1130" s="143">
        <f>IF(BB1130=5,G1130,0)</f>
        <v>0</v>
      </c>
      <c r="CA1130" s="143">
        <v>3</v>
      </c>
      <c r="CB1130" s="143">
        <v>0</v>
      </c>
      <c r="CC1130" s="166"/>
      <c r="CD1130" s="166"/>
    </row>
    <row r="1131" spans="1:82" x14ac:dyDescent="0.2">
      <c r="A1131" s="182"/>
      <c r="B1131" s="183" t="s">
        <v>79</v>
      </c>
      <c r="C1131" s="184" t="str">
        <f>CONCATENATE(B1129," ",C1129)</f>
        <v>M21 Elektromontáže</v>
      </c>
      <c r="D1131" s="185"/>
      <c r="E1131" s="186"/>
      <c r="F1131" s="187"/>
      <c r="G1131" s="188">
        <f>SUM(G1129:G1130)</f>
        <v>0</v>
      </c>
      <c r="H1131" s="189"/>
      <c r="I1131" s="190">
        <f>SUM(I1129:I1130)</f>
        <v>0</v>
      </c>
      <c r="J1131" s="189"/>
      <c r="K1131" s="190">
        <f>SUM(K1129:K1130)</f>
        <v>0</v>
      </c>
      <c r="Q1131" s="166">
        <v>4</v>
      </c>
      <c r="BC1131" s="191">
        <f>SUM(BC1129:BC1130)</f>
        <v>0</v>
      </c>
      <c r="BD1131" s="191">
        <f>SUM(BD1129:BD1130)</f>
        <v>0</v>
      </c>
      <c r="BE1131" s="191">
        <f>SUM(BE1129:BE1130)</f>
        <v>0</v>
      </c>
      <c r="BF1131" s="191">
        <f>SUM(BF1129:BF1130)</f>
        <v>0</v>
      </c>
      <c r="BG1131" s="191">
        <f>SUM(BG1129:BG1130)</f>
        <v>0</v>
      </c>
    </row>
    <row r="1132" spans="1:82" x14ac:dyDescent="0.2">
      <c r="A1132" s="158" t="s">
        <v>76</v>
      </c>
      <c r="B1132" s="159" t="s">
        <v>1369</v>
      </c>
      <c r="C1132" s="160" t="s">
        <v>1370</v>
      </c>
      <c r="D1132" s="161"/>
      <c r="E1132" s="162"/>
      <c r="F1132" s="162"/>
      <c r="G1132" s="163"/>
      <c r="H1132" s="164"/>
      <c r="I1132" s="165"/>
      <c r="J1132" s="164"/>
      <c r="K1132" s="165"/>
      <c r="Q1132" s="166">
        <v>1</v>
      </c>
    </row>
    <row r="1133" spans="1:82" x14ac:dyDescent="0.2">
      <c r="A1133" s="167">
        <v>292</v>
      </c>
      <c r="B1133" s="168" t="s">
        <v>1371</v>
      </c>
      <c r="C1133" s="169" t="s">
        <v>1372</v>
      </c>
      <c r="D1133" s="170" t="s">
        <v>191</v>
      </c>
      <c r="E1133" s="171">
        <v>8</v>
      </c>
      <c r="F1133" s="171">
        <v>0</v>
      </c>
      <c r="G1133" s="172">
        <f>E1133*F1133</f>
        <v>0</v>
      </c>
      <c r="H1133" s="173">
        <v>0</v>
      </c>
      <c r="I1133" s="173">
        <f>E1133*H1133</f>
        <v>0</v>
      </c>
      <c r="J1133" s="173">
        <v>0</v>
      </c>
      <c r="K1133" s="173">
        <f>E1133*J1133</f>
        <v>0</v>
      </c>
      <c r="Q1133" s="166">
        <v>2</v>
      </c>
      <c r="AA1133" s="143">
        <v>12</v>
      </c>
      <c r="AB1133" s="143">
        <v>0</v>
      </c>
      <c r="AC1133" s="143">
        <v>578</v>
      </c>
      <c r="BB1133" s="143">
        <v>4</v>
      </c>
      <c r="BC1133" s="143">
        <f>IF(BB1133=1,G1133,0)</f>
        <v>0</v>
      </c>
      <c r="BD1133" s="143">
        <f>IF(BB1133=2,G1133,0)</f>
        <v>0</v>
      </c>
      <c r="BE1133" s="143">
        <f>IF(BB1133=3,G1133,0)</f>
        <v>0</v>
      </c>
      <c r="BF1133" s="143">
        <f>IF(BB1133=4,G1133,0)</f>
        <v>0</v>
      </c>
      <c r="BG1133" s="143">
        <f>IF(BB1133=5,G1133,0)</f>
        <v>0</v>
      </c>
      <c r="CA1133" s="143">
        <v>12</v>
      </c>
      <c r="CB1133" s="143">
        <v>0</v>
      </c>
      <c r="CC1133" s="166"/>
      <c r="CD1133" s="166"/>
    </row>
    <row r="1134" spans="1:82" x14ac:dyDescent="0.2">
      <c r="A1134" s="174"/>
      <c r="B1134" s="175"/>
      <c r="C1134" s="222" t="s">
        <v>1373</v>
      </c>
      <c r="D1134" s="223"/>
      <c r="E1134" s="177">
        <v>8</v>
      </c>
      <c r="F1134" s="178"/>
      <c r="G1134" s="179"/>
      <c r="H1134" s="180"/>
      <c r="I1134" s="181"/>
      <c r="J1134" s="180"/>
      <c r="K1134" s="181"/>
      <c r="M1134" s="176" t="s">
        <v>1373</v>
      </c>
      <c r="O1134" s="176"/>
      <c r="Q1134" s="166"/>
    </row>
    <row r="1135" spans="1:82" x14ac:dyDescent="0.2">
      <c r="A1135" s="182"/>
      <c r="B1135" s="183" t="s">
        <v>79</v>
      </c>
      <c r="C1135" s="184" t="str">
        <f>CONCATENATE(B1132," ",C1132)</f>
        <v>M22 Montáž sdělovací a zabezp. techniky</v>
      </c>
      <c r="D1135" s="185"/>
      <c r="E1135" s="186"/>
      <c r="F1135" s="187"/>
      <c r="G1135" s="188">
        <f>SUM(G1132:G1134)</f>
        <v>0</v>
      </c>
      <c r="H1135" s="189"/>
      <c r="I1135" s="190">
        <f>SUM(I1132:I1134)</f>
        <v>0</v>
      </c>
      <c r="J1135" s="189"/>
      <c r="K1135" s="190">
        <f>SUM(K1132:K1134)</f>
        <v>0</v>
      </c>
      <c r="Q1135" s="166">
        <v>4</v>
      </c>
      <c r="BC1135" s="191">
        <f>SUM(BC1132:BC1134)</f>
        <v>0</v>
      </c>
      <c r="BD1135" s="191">
        <f>SUM(BD1132:BD1134)</f>
        <v>0</v>
      </c>
      <c r="BE1135" s="191">
        <f>SUM(BE1132:BE1134)</f>
        <v>0</v>
      </c>
      <c r="BF1135" s="191">
        <f>SUM(BF1132:BF1134)</f>
        <v>0</v>
      </c>
      <c r="BG1135" s="191">
        <f>SUM(BG1132:BG1134)</f>
        <v>0</v>
      </c>
    </row>
    <row r="1136" spans="1:82" x14ac:dyDescent="0.2">
      <c r="A1136" s="158" t="s">
        <v>76</v>
      </c>
      <c r="B1136" s="159" t="s">
        <v>1374</v>
      </c>
      <c r="C1136" s="160" t="s">
        <v>1375</v>
      </c>
      <c r="D1136" s="161"/>
      <c r="E1136" s="162"/>
      <c r="F1136" s="162"/>
      <c r="G1136" s="163"/>
      <c r="H1136" s="164"/>
      <c r="I1136" s="165"/>
      <c r="J1136" s="164"/>
      <c r="K1136" s="165"/>
      <c r="Q1136" s="166">
        <v>1</v>
      </c>
    </row>
    <row r="1137" spans="1:82" x14ac:dyDescent="0.2">
      <c r="A1137" s="167">
        <v>293</v>
      </c>
      <c r="B1137" s="168" t="s">
        <v>1376</v>
      </c>
      <c r="C1137" s="169" t="s">
        <v>1377</v>
      </c>
      <c r="D1137" s="170" t="s">
        <v>969</v>
      </c>
      <c r="E1137" s="171">
        <v>1</v>
      </c>
      <c r="F1137" s="171">
        <v>0</v>
      </c>
      <c r="G1137" s="172">
        <f>E1137*F1137</f>
        <v>0</v>
      </c>
      <c r="H1137" s="173">
        <v>0</v>
      </c>
      <c r="I1137" s="173">
        <f>E1137*H1137</f>
        <v>0</v>
      </c>
      <c r="J1137" s="173">
        <v>0</v>
      </c>
      <c r="K1137" s="173">
        <f>E1137*J1137</f>
        <v>0</v>
      </c>
      <c r="Q1137" s="166">
        <v>2</v>
      </c>
      <c r="AA1137" s="143">
        <v>3</v>
      </c>
      <c r="AB1137" s="143">
        <v>0</v>
      </c>
      <c r="AC1137" s="143" t="s">
        <v>1376</v>
      </c>
      <c r="BB1137" s="143">
        <v>3</v>
      </c>
      <c r="BC1137" s="143">
        <f>IF(BB1137=1,G1137,0)</f>
        <v>0</v>
      </c>
      <c r="BD1137" s="143">
        <f>IF(BB1137=2,G1137,0)</f>
        <v>0</v>
      </c>
      <c r="BE1137" s="143">
        <f>IF(BB1137=3,G1137,0)</f>
        <v>0</v>
      </c>
      <c r="BF1137" s="143">
        <f>IF(BB1137=4,G1137,0)</f>
        <v>0</v>
      </c>
      <c r="BG1137" s="143">
        <f>IF(BB1137=5,G1137,0)</f>
        <v>0</v>
      </c>
      <c r="CA1137" s="143">
        <v>3</v>
      </c>
      <c r="CB1137" s="143">
        <v>0</v>
      </c>
      <c r="CC1137" s="166"/>
      <c r="CD1137" s="166"/>
    </row>
    <row r="1138" spans="1:82" x14ac:dyDescent="0.2">
      <c r="A1138" s="182"/>
      <c r="B1138" s="183" t="s">
        <v>79</v>
      </c>
      <c r="C1138" s="184" t="str">
        <f>CONCATENATE(B1136," ",C1136)</f>
        <v>M24 Montáže vzduchotechnických zařízení</v>
      </c>
      <c r="D1138" s="185"/>
      <c r="E1138" s="186"/>
      <c r="F1138" s="187"/>
      <c r="G1138" s="188">
        <f>SUM(G1136:G1137)</f>
        <v>0</v>
      </c>
      <c r="H1138" s="189"/>
      <c r="I1138" s="190">
        <f>SUM(I1136:I1137)</f>
        <v>0</v>
      </c>
      <c r="J1138" s="189"/>
      <c r="K1138" s="190">
        <f>SUM(K1136:K1137)</f>
        <v>0</v>
      </c>
      <c r="Q1138" s="166">
        <v>4</v>
      </c>
      <c r="BC1138" s="191">
        <f>SUM(BC1136:BC1137)</f>
        <v>0</v>
      </c>
      <c r="BD1138" s="191">
        <f>SUM(BD1136:BD1137)</f>
        <v>0</v>
      </c>
      <c r="BE1138" s="191">
        <f>SUM(BE1136:BE1137)</f>
        <v>0</v>
      </c>
      <c r="BF1138" s="191">
        <f>SUM(BF1136:BF1137)</f>
        <v>0</v>
      </c>
      <c r="BG1138" s="191">
        <f>SUM(BG1136:BG1137)</f>
        <v>0</v>
      </c>
    </row>
    <row r="1139" spans="1:82" x14ac:dyDescent="0.2">
      <c r="A1139" s="158" t="s">
        <v>76</v>
      </c>
      <c r="B1139" s="159" t="s">
        <v>1378</v>
      </c>
      <c r="C1139" s="160" t="s">
        <v>1379</v>
      </c>
      <c r="D1139" s="161"/>
      <c r="E1139" s="162"/>
      <c r="F1139" s="162"/>
      <c r="G1139" s="163"/>
      <c r="H1139" s="164"/>
      <c r="I1139" s="165"/>
      <c r="J1139" s="164"/>
      <c r="K1139" s="165"/>
      <c r="Q1139" s="166">
        <v>1</v>
      </c>
    </row>
    <row r="1140" spans="1:82" x14ac:dyDescent="0.2">
      <c r="A1140" s="167">
        <v>294</v>
      </c>
      <c r="B1140" s="168" t="s">
        <v>1380</v>
      </c>
      <c r="C1140" s="169" t="s">
        <v>1381</v>
      </c>
      <c r="D1140" s="170" t="s">
        <v>121</v>
      </c>
      <c r="E1140" s="171">
        <v>462.05917210000001</v>
      </c>
      <c r="F1140" s="171">
        <v>0</v>
      </c>
      <c r="G1140" s="172">
        <f t="shared" ref="G1140:G1146" si="0">E1140*F1140</f>
        <v>0</v>
      </c>
      <c r="H1140" s="173">
        <v>0</v>
      </c>
      <c r="I1140" s="173">
        <f t="shared" ref="I1140:I1146" si="1">E1140*H1140</f>
        <v>0</v>
      </c>
      <c r="J1140" s="173">
        <v>0</v>
      </c>
      <c r="K1140" s="173">
        <f t="shared" ref="K1140:K1146" si="2">E1140*J1140</f>
        <v>0</v>
      </c>
      <c r="Q1140" s="166">
        <v>2</v>
      </c>
      <c r="AA1140" s="143">
        <v>8</v>
      </c>
      <c r="AB1140" s="143">
        <v>0</v>
      </c>
      <c r="AC1140" s="143">
        <v>3</v>
      </c>
      <c r="BB1140" s="143">
        <v>1</v>
      </c>
      <c r="BC1140" s="143">
        <f t="shared" ref="BC1140:BC1146" si="3">IF(BB1140=1,G1140,0)</f>
        <v>0</v>
      </c>
      <c r="BD1140" s="143">
        <f t="shared" ref="BD1140:BD1146" si="4">IF(BB1140=2,G1140,0)</f>
        <v>0</v>
      </c>
      <c r="BE1140" s="143">
        <f t="shared" ref="BE1140:BE1146" si="5">IF(BB1140=3,G1140,0)</f>
        <v>0</v>
      </c>
      <c r="BF1140" s="143">
        <f t="shared" ref="BF1140:BF1146" si="6">IF(BB1140=4,G1140,0)</f>
        <v>0</v>
      </c>
      <c r="BG1140" s="143">
        <f t="shared" ref="BG1140:BG1146" si="7">IF(BB1140=5,G1140,0)</f>
        <v>0</v>
      </c>
      <c r="CA1140" s="143">
        <v>8</v>
      </c>
      <c r="CB1140" s="143">
        <v>0</v>
      </c>
      <c r="CC1140" s="166"/>
      <c r="CD1140" s="166"/>
    </row>
    <row r="1141" spans="1:82" x14ac:dyDescent="0.2">
      <c r="A1141" s="167">
        <v>295</v>
      </c>
      <c r="B1141" s="168" t="s">
        <v>1382</v>
      </c>
      <c r="C1141" s="169" t="s">
        <v>1383</v>
      </c>
      <c r="D1141" s="170" t="s">
        <v>121</v>
      </c>
      <c r="E1141" s="171">
        <v>924.11834420000002</v>
      </c>
      <c r="F1141" s="171">
        <v>0</v>
      </c>
      <c r="G1141" s="172">
        <f t="shared" si="0"/>
        <v>0</v>
      </c>
      <c r="H1141" s="173">
        <v>0</v>
      </c>
      <c r="I1141" s="173">
        <f t="shared" si="1"/>
        <v>0</v>
      </c>
      <c r="J1141" s="173">
        <v>0</v>
      </c>
      <c r="K1141" s="173">
        <f t="shared" si="2"/>
        <v>0</v>
      </c>
      <c r="Q1141" s="166">
        <v>2</v>
      </c>
      <c r="AA1141" s="143">
        <v>8</v>
      </c>
      <c r="AB1141" s="143">
        <v>0</v>
      </c>
      <c r="AC1141" s="143">
        <v>3</v>
      </c>
      <c r="BB1141" s="143">
        <v>1</v>
      </c>
      <c r="BC1141" s="143">
        <f t="shared" si="3"/>
        <v>0</v>
      </c>
      <c r="BD1141" s="143">
        <f t="shared" si="4"/>
        <v>0</v>
      </c>
      <c r="BE1141" s="143">
        <f t="shared" si="5"/>
        <v>0</v>
      </c>
      <c r="BF1141" s="143">
        <f t="shared" si="6"/>
        <v>0</v>
      </c>
      <c r="BG1141" s="143">
        <f t="shared" si="7"/>
        <v>0</v>
      </c>
      <c r="CA1141" s="143">
        <v>8</v>
      </c>
      <c r="CB1141" s="143">
        <v>0</v>
      </c>
      <c r="CC1141" s="166"/>
      <c r="CD1141" s="166"/>
    </row>
    <row r="1142" spans="1:82" x14ac:dyDescent="0.2">
      <c r="A1142" s="167">
        <v>296</v>
      </c>
      <c r="B1142" s="168" t="s">
        <v>1384</v>
      </c>
      <c r="C1142" s="169" t="s">
        <v>1385</v>
      </c>
      <c r="D1142" s="170" t="s">
        <v>121</v>
      </c>
      <c r="E1142" s="171">
        <v>462.05917210000001</v>
      </c>
      <c r="F1142" s="171">
        <v>0</v>
      </c>
      <c r="G1142" s="172">
        <f t="shared" si="0"/>
        <v>0</v>
      </c>
      <c r="H1142" s="173">
        <v>0</v>
      </c>
      <c r="I1142" s="173">
        <f t="shared" si="1"/>
        <v>0</v>
      </c>
      <c r="J1142" s="173">
        <v>0</v>
      </c>
      <c r="K1142" s="173">
        <f t="shared" si="2"/>
        <v>0</v>
      </c>
      <c r="Q1142" s="166">
        <v>2</v>
      </c>
      <c r="AA1142" s="143">
        <v>8</v>
      </c>
      <c r="AB1142" s="143">
        <v>0</v>
      </c>
      <c r="AC1142" s="143">
        <v>3</v>
      </c>
      <c r="BB1142" s="143">
        <v>1</v>
      </c>
      <c r="BC1142" s="143">
        <f t="shared" si="3"/>
        <v>0</v>
      </c>
      <c r="BD1142" s="143">
        <f t="shared" si="4"/>
        <v>0</v>
      </c>
      <c r="BE1142" s="143">
        <f t="shared" si="5"/>
        <v>0</v>
      </c>
      <c r="BF1142" s="143">
        <f t="shared" si="6"/>
        <v>0</v>
      </c>
      <c r="BG1142" s="143">
        <f t="shared" si="7"/>
        <v>0</v>
      </c>
      <c r="CA1142" s="143">
        <v>8</v>
      </c>
      <c r="CB1142" s="143">
        <v>0</v>
      </c>
      <c r="CC1142" s="166"/>
      <c r="CD1142" s="166"/>
    </row>
    <row r="1143" spans="1:82" x14ac:dyDescent="0.2">
      <c r="A1143" s="167">
        <v>297</v>
      </c>
      <c r="B1143" s="168" t="s">
        <v>1386</v>
      </c>
      <c r="C1143" s="169" t="s">
        <v>1387</v>
      </c>
      <c r="D1143" s="170" t="s">
        <v>121</v>
      </c>
      <c r="E1143" s="171">
        <v>924.11834420000002</v>
      </c>
      <c r="F1143" s="171">
        <v>0</v>
      </c>
      <c r="G1143" s="172">
        <f t="shared" si="0"/>
        <v>0</v>
      </c>
      <c r="H1143" s="173">
        <v>0</v>
      </c>
      <c r="I1143" s="173">
        <f t="shared" si="1"/>
        <v>0</v>
      </c>
      <c r="J1143" s="173">
        <v>0</v>
      </c>
      <c r="K1143" s="173">
        <f t="shared" si="2"/>
        <v>0</v>
      </c>
      <c r="Q1143" s="166">
        <v>2</v>
      </c>
      <c r="AA1143" s="143">
        <v>8</v>
      </c>
      <c r="AB1143" s="143">
        <v>0</v>
      </c>
      <c r="AC1143" s="143">
        <v>3</v>
      </c>
      <c r="BB1143" s="143">
        <v>1</v>
      </c>
      <c r="BC1143" s="143">
        <f t="shared" si="3"/>
        <v>0</v>
      </c>
      <c r="BD1143" s="143">
        <f t="shared" si="4"/>
        <v>0</v>
      </c>
      <c r="BE1143" s="143">
        <f t="shared" si="5"/>
        <v>0</v>
      </c>
      <c r="BF1143" s="143">
        <f t="shared" si="6"/>
        <v>0</v>
      </c>
      <c r="BG1143" s="143">
        <f t="shared" si="7"/>
        <v>0</v>
      </c>
      <c r="CA1143" s="143">
        <v>8</v>
      </c>
      <c r="CB1143" s="143">
        <v>0</v>
      </c>
      <c r="CC1143" s="166"/>
      <c r="CD1143" s="166"/>
    </row>
    <row r="1144" spans="1:82" x14ac:dyDescent="0.2">
      <c r="A1144" s="167">
        <v>298</v>
      </c>
      <c r="B1144" s="168" t="s">
        <v>1388</v>
      </c>
      <c r="C1144" s="169" t="s">
        <v>1389</v>
      </c>
      <c r="D1144" s="170" t="s">
        <v>121</v>
      </c>
      <c r="E1144" s="171">
        <v>462.05917210000001</v>
      </c>
      <c r="F1144" s="171">
        <v>0</v>
      </c>
      <c r="G1144" s="172">
        <f t="shared" si="0"/>
        <v>0</v>
      </c>
      <c r="H1144" s="173">
        <v>0</v>
      </c>
      <c r="I1144" s="173">
        <f t="shared" si="1"/>
        <v>0</v>
      </c>
      <c r="J1144" s="173">
        <v>0</v>
      </c>
      <c r="K1144" s="173">
        <f t="shared" si="2"/>
        <v>0</v>
      </c>
      <c r="Q1144" s="166">
        <v>2</v>
      </c>
      <c r="AA1144" s="143">
        <v>8</v>
      </c>
      <c r="AB1144" s="143">
        <v>0</v>
      </c>
      <c r="AC1144" s="143">
        <v>3</v>
      </c>
      <c r="BB1144" s="143">
        <v>1</v>
      </c>
      <c r="BC1144" s="143">
        <f t="shared" si="3"/>
        <v>0</v>
      </c>
      <c r="BD1144" s="143">
        <f t="shared" si="4"/>
        <v>0</v>
      </c>
      <c r="BE1144" s="143">
        <f t="shared" si="5"/>
        <v>0</v>
      </c>
      <c r="BF1144" s="143">
        <f t="shared" si="6"/>
        <v>0</v>
      </c>
      <c r="BG1144" s="143">
        <f t="shared" si="7"/>
        <v>0</v>
      </c>
      <c r="CA1144" s="143">
        <v>8</v>
      </c>
      <c r="CB1144" s="143">
        <v>0</v>
      </c>
      <c r="CC1144" s="166"/>
      <c r="CD1144" s="166"/>
    </row>
    <row r="1145" spans="1:82" x14ac:dyDescent="0.2">
      <c r="A1145" s="167">
        <v>299</v>
      </c>
      <c r="B1145" s="168" t="s">
        <v>1390</v>
      </c>
      <c r="C1145" s="169" t="s">
        <v>1391</v>
      </c>
      <c r="D1145" s="170" t="s">
        <v>121</v>
      </c>
      <c r="E1145" s="171">
        <v>6468.8284094000001</v>
      </c>
      <c r="F1145" s="171">
        <v>0</v>
      </c>
      <c r="G1145" s="172">
        <f t="shared" si="0"/>
        <v>0</v>
      </c>
      <c r="H1145" s="173">
        <v>0</v>
      </c>
      <c r="I1145" s="173">
        <f t="shared" si="1"/>
        <v>0</v>
      </c>
      <c r="J1145" s="173">
        <v>0</v>
      </c>
      <c r="K1145" s="173">
        <f t="shared" si="2"/>
        <v>0</v>
      </c>
      <c r="Q1145" s="166">
        <v>2</v>
      </c>
      <c r="AA1145" s="143">
        <v>8</v>
      </c>
      <c r="AB1145" s="143">
        <v>0</v>
      </c>
      <c r="AC1145" s="143">
        <v>3</v>
      </c>
      <c r="BB1145" s="143">
        <v>1</v>
      </c>
      <c r="BC1145" s="143">
        <f t="shared" si="3"/>
        <v>0</v>
      </c>
      <c r="BD1145" s="143">
        <f t="shared" si="4"/>
        <v>0</v>
      </c>
      <c r="BE1145" s="143">
        <f t="shared" si="5"/>
        <v>0</v>
      </c>
      <c r="BF1145" s="143">
        <f t="shared" si="6"/>
        <v>0</v>
      </c>
      <c r="BG1145" s="143">
        <f t="shared" si="7"/>
        <v>0</v>
      </c>
      <c r="CA1145" s="143">
        <v>8</v>
      </c>
      <c r="CB1145" s="143">
        <v>0</v>
      </c>
      <c r="CC1145" s="166"/>
      <c r="CD1145" s="166"/>
    </row>
    <row r="1146" spans="1:82" x14ac:dyDescent="0.2">
      <c r="A1146" s="167">
        <v>300</v>
      </c>
      <c r="B1146" s="168" t="s">
        <v>1392</v>
      </c>
      <c r="C1146" s="169" t="s">
        <v>1393</v>
      </c>
      <c r="D1146" s="170" t="s">
        <v>121</v>
      </c>
      <c r="E1146" s="171">
        <v>462.05917210000001</v>
      </c>
      <c r="F1146" s="171">
        <v>0</v>
      </c>
      <c r="G1146" s="172">
        <f t="shared" si="0"/>
        <v>0</v>
      </c>
      <c r="H1146" s="173">
        <v>0</v>
      </c>
      <c r="I1146" s="173">
        <f t="shared" si="1"/>
        <v>0</v>
      </c>
      <c r="J1146" s="173">
        <v>0</v>
      </c>
      <c r="K1146" s="173">
        <f t="shared" si="2"/>
        <v>0</v>
      </c>
      <c r="Q1146" s="166">
        <v>2</v>
      </c>
      <c r="AA1146" s="143">
        <v>8</v>
      </c>
      <c r="AB1146" s="143">
        <v>0</v>
      </c>
      <c r="AC1146" s="143">
        <v>3</v>
      </c>
      <c r="BB1146" s="143">
        <v>1</v>
      </c>
      <c r="BC1146" s="143">
        <f t="shared" si="3"/>
        <v>0</v>
      </c>
      <c r="BD1146" s="143">
        <f t="shared" si="4"/>
        <v>0</v>
      </c>
      <c r="BE1146" s="143">
        <f t="shared" si="5"/>
        <v>0</v>
      </c>
      <c r="BF1146" s="143">
        <f t="shared" si="6"/>
        <v>0</v>
      </c>
      <c r="BG1146" s="143">
        <f t="shared" si="7"/>
        <v>0</v>
      </c>
      <c r="CA1146" s="143">
        <v>8</v>
      </c>
      <c r="CB1146" s="143">
        <v>0</v>
      </c>
      <c r="CC1146" s="166"/>
      <c r="CD1146" s="166"/>
    </row>
    <row r="1147" spans="1:82" x14ac:dyDescent="0.2">
      <c r="A1147" s="182"/>
      <c r="B1147" s="183" t="s">
        <v>79</v>
      </c>
      <c r="C1147" s="184" t="str">
        <f>CONCATENATE(B1139," ",C1139)</f>
        <v>D96 Přesuny suti a vybouraných hmot</v>
      </c>
      <c r="D1147" s="185"/>
      <c r="E1147" s="186"/>
      <c r="F1147" s="187"/>
      <c r="G1147" s="188">
        <f>SUM(G1139:G1146)</f>
        <v>0</v>
      </c>
      <c r="H1147" s="189"/>
      <c r="I1147" s="190">
        <f>SUM(I1139:I1146)</f>
        <v>0</v>
      </c>
      <c r="J1147" s="189"/>
      <c r="K1147" s="190">
        <f>SUM(K1139:K1146)</f>
        <v>0</v>
      </c>
      <c r="Q1147" s="166">
        <v>4</v>
      </c>
      <c r="BC1147" s="191">
        <f>SUM(BC1139:BC1146)</f>
        <v>0</v>
      </c>
      <c r="BD1147" s="191">
        <f>SUM(BD1139:BD1146)</f>
        <v>0</v>
      </c>
      <c r="BE1147" s="191">
        <f>SUM(BE1139:BE1146)</f>
        <v>0</v>
      </c>
      <c r="BF1147" s="191">
        <f>SUM(BF1139:BF1146)</f>
        <v>0</v>
      </c>
      <c r="BG1147" s="191">
        <f>SUM(BG1139:BG1146)</f>
        <v>0</v>
      </c>
    </row>
    <row r="1148" spans="1:82" x14ac:dyDescent="0.2">
      <c r="E1148" s="143"/>
    </row>
    <row r="1149" spans="1:82" x14ac:dyDescent="0.2">
      <c r="E1149" s="143"/>
    </row>
    <row r="1150" spans="1:82" x14ac:dyDescent="0.2">
      <c r="E1150" s="143"/>
    </row>
    <row r="1151" spans="1:82" x14ac:dyDescent="0.2">
      <c r="E1151" s="143"/>
    </row>
    <row r="1152" spans="1:82" x14ac:dyDescent="0.2">
      <c r="E1152" s="143"/>
    </row>
    <row r="1153" spans="5:5" x14ac:dyDescent="0.2">
      <c r="E1153" s="143"/>
    </row>
    <row r="1154" spans="5:5" x14ac:dyDescent="0.2">
      <c r="E1154" s="143"/>
    </row>
    <row r="1155" spans="5:5" x14ac:dyDescent="0.2">
      <c r="E1155" s="143"/>
    </row>
    <row r="1156" spans="5:5" x14ac:dyDescent="0.2">
      <c r="E1156" s="143"/>
    </row>
    <row r="1157" spans="5:5" x14ac:dyDescent="0.2">
      <c r="E1157" s="143"/>
    </row>
    <row r="1158" spans="5:5" x14ac:dyDescent="0.2">
      <c r="E1158" s="143"/>
    </row>
    <row r="1159" spans="5:5" x14ac:dyDescent="0.2">
      <c r="E1159" s="143"/>
    </row>
    <row r="1160" spans="5:5" x14ac:dyDescent="0.2">
      <c r="E1160" s="143"/>
    </row>
    <row r="1161" spans="5:5" x14ac:dyDescent="0.2">
      <c r="E1161" s="143"/>
    </row>
    <row r="1162" spans="5:5" x14ac:dyDescent="0.2">
      <c r="E1162" s="143"/>
    </row>
    <row r="1163" spans="5:5" x14ac:dyDescent="0.2">
      <c r="E1163" s="143"/>
    </row>
    <row r="1164" spans="5:5" x14ac:dyDescent="0.2">
      <c r="E1164" s="143"/>
    </row>
    <row r="1165" spans="5:5" x14ac:dyDescent="0.2">
      <c r="E1165" s="143"/>
    </row>
    <row r="1166" spans="5:5" x14ac:dyDescent="0.2">
      <c r="E1166" s="143"/>
    </row>
    <row r="1167" spans="5:5" x14ac:dyDescent="0.2">
      <c r="E1167" s="143"/>
    </row>
    <row r="1168" spans="5:5" x14ac:dyDescent="0.2">
      <c r="E1168" s="143"/>
    </row>
    <row r="1169" spans="1:7" x14ac:dyDescent="0.2">
      <c r="E1169" s="143"/>
    </row>
    <row r="1170" spans="1:7" x14ac:dyDescent="0.2">
      <c r="E1170" s="143"/>
    </row>
    <row r="1171" spans="1:7" x14ac:dyDescent="0.2">
      <c r="A1171" s="180"/>
      <c r="B1171" s="180"/>
      <c r="C1171" s="180"/>
      <c r="D1171" s="180"/>
      <c r="E1171" s="180"/>
      <c r="F1171" s="180"/>
      <c r="G1171" s="180"/>
    </row>
    <row r="1172" spans="1:7" x14ac:dyDescent="0.2">
      <c r="A1172" s="180"/>
      <c r="B1172" s="180"/>
      <c r="C1172" s="180"/>
      <c r="D1172" s="180"/>
      <c r="E1172" s="180"/>
      <c r="F1172" s="180"/>
      <c r="G1172" s="180"/>
    </row>
    <row r="1173" spans="1:7" x14ac:dyDescent="0.2">
      <c r="A1173" s="180"/>
      <c r="B1173" s="180"/>
      <c r="C1173" s="180"/>
      <c r="D1173" s="180"/>
      <c r="E1173" s="180"/>
      <c r="F1173" s="180"/>
      <c r="G1173" s="180"/>
    </row>
    <row r="1174" spans="1:7" x14ac:dyDescent="0.2">
      <c r="A1174" s="180"/>
      <c r="B1174" s="180"/>
      <c r="C1174" s="180"/>
      <c r="D1174" s="180"/>
      <c r="E1174" s="180"/>
      <c r="F1174" s="180"/>
      <c r="G1174" s="180"/>
    </row>
    <row r="1175" spans="1:7" x14ac:dyDescent="0.2">
      <c r="E1175" s="143"/>
    </row>
    <row r="1176" spans="1:7" x14ac:dyDescent="0.2">
      <c r="E1176" s="143"/>
    </row>
    <row r="1177" spans="1:7" x14ac:dyDescent="0.2">
      <c r="E1177" s="143"/>
    </row>
    <row r="1178" spans="1:7" x14ac:dyDescent="0.2">
      <c r="E1178" s="143"/>
    </row>
    <row r="1179" spans="1:7" x14ac:dyDescent="0.2">
      <c r="E1179" s="143"/>
    </row>
    <row r="1180" spans="1:7" x14ac:dyDescent="0.2">
      <c r="E1180" s="143"/>
    </row>
    <row r="1181" spans="1:7" x14ac:dyDescent="0.2">
      <c r="E1181" s="143"/>
    </row>
    <row r="1182" spans="1:7" x14ac:dyDescent="0.2">
      <c r="E1182" s="143"/>
    </row>
    <row r="1183" spans="1:7" x14ac:dyDescent="0.2">
      <c r="E1183" s="143"/>
    </row>
    <row r="1184" spans="1:7" x14ac:dyDescent="0.2">
      <c r="E1184" s="143"/>
    </row>
    <row r="1185" spans="5:5" x14ac:dyDescent="0.2">
      <c r="E1185" s="143"/>
    </row>
    <row r="1186" spans="5:5" x14ac:dyDescent="0.2">
      <c r="E1186" s="143"/>
    </row>
    <row r="1187" spans="5:5" x14ac:dyDescent="0.2">
      <c r="E1187" s="143"/>
    </row>
    <row r="1188" spans="5:5" x14ac:dyDescent="0.2">
      <c r="E1188" s="143"/>
    </row>
    <row r="1189" spans="5:5" x14ac:dyDescent="0.2">
      <c r="E1189" s="143"/>
    </row>
    <row r="1190" spans="5:5" x14ac:dyDescent="0.2">
      <c r="E1190" s="143"/>
    </row>
    <row r="1191" spans="5:5" x14ac:dyDescent="0.2">
      <c r="E1191" s="143"/>
    </row>
    <row r="1192" spans="5:5" x14ac:dyDescent="0.2">
      <c r="E1192" s="143"/>
    </row>
    <row r="1193" spans="5:5" x14ac:dyDescent="0.2">
      <c r="E1193" s="143"/>
    </row>
    <row r="1194" spans="5:5" x14ac:dyDescent="0.2">
      <c r="E1194" s="143"/>
    </row>
    <row r="1195" spans="5:5" x14ac:dyDescent="0.2">
      <c r="E1195" s="143"/>
    </row>
    <row r="1196" spans="5:5" x14ac:dyDescent="0.2">
      <c r="E1196" s="143"/>
    </row>
    <row r="1197" spans="5:5" x14ac:dyDescent="0.2">
      <c r="E1197" s="143"/>
    </row>
    <row r="1198" spans="5:5" x14ac:dyDescent="0.2">
      <c r="E1198" s="143"/>
    </row>
    <row r="1199" spans="5:5" x14ac:dyDescent="0.2">
      <c r="E1199" s="143"/>
    </row>
    <row r="1200" spans="5:5" x14ac:dyDescent="0.2">
      <c r="E1200" s="143"/>
    </row>
    <row r="1201" spans="1:7" x14ac:dyDescent="0.2">
      <c r="E1201" s="143"/>
    </row>
    <row r="1202" spans="1:7" x14ac:dyDescent="0.2">
      <c r="E1202" s="143"/>
    </row>
    <row r="1203" spans="1:7" x14ac:dyDescent="0.2">
      <c r="E1203" s="143"/>
    </row>
    <row r="1204" spans="1:7" x14ac:dyDescent="0.2">
      <c r="E1204" s="143"/>
    </row>
    <row r="1205" spans="1:7" x14ac:dyDescent="0.2">
      <c r="E1205" s="143"/>
    </row>
    <row r="1206" spans="1:7" x14ac:dyDescent="0.2">
      <c r="A1206" s="192"/>
      <c r="B1206" s="192"/>
    </row>
    <row r="1207" spans="1:7" x14ac:dyDescent="0.2">
      <c r="A1207" s="180"/>
      <c r="B1207" s="180"/>
      <c r="C1207" s="193"/>
      <c r="D1207" s="193"/>
      <c r="E1207" s="194"/>
      <c r="F1207" s="193"/>
      <c r="G1207" s="195"/>
    </row>
    <row r="1208" spans="1:7" x14ac:dyDescent="0.2">
      <c r="A1208" s="196"/>
      <c r="B1208" s="196"/>
      <c r="C1208" s="180"/>
      <c r="D1208" s="180"/>
      <c r="E1208" s="197"/>
      <c r="F1208" s="180"/>
      <c r="G1208" s="180"/>
    </row>
    <row r="1209" spans="1:7" x14ac:dyDescent="0.2">
      <c r="A1209" s="180"/>
      <c r="B1209" s="180"/>
      <c r="C1209" s="180"/>
      <c r="D1209" s="180"/>
      <c r="E1209" s="197"/>
      <c r="F1209" s="180"/>
      <c r="G1209" s="180"/>
    </row>
    <row r="1210" spans="1:7" x14ac:dyDescent="0.2">
      <c r="A1210" s="180"/>
      <c r="B1210" s="180"/>
      <c r="C1210" s="180"/>
      <c r="D1210" s="180"/>
      <c r="E1210" s="197"/>
      <c r="F1210" s="180"/>
      <c r="G1210" s="180"/>
    </row>
    <row r="1211" spans="1:7" x14ac:dyDescent="0.2">
      <c r="A1211" s="180"/>
      <c r="B1211" s="180"/>
      <c r="C1211" s="180"/>
      <c r="D1211" s="180"/>
      <c r="E1211" s="197"/>
      <c r="F1211" s="180"/>
      <c r="G1211" s="180"/>
    </row>
    <row r="1212" spans="1:7" x14ac:dyDescent="0.2">
      <c r="A1212" s="180"/>
      <c r="B1212" s="180"/>
      <c r="C1212" s="180"/>
      <c r="D1212" s="180"/>
      <c r="E1212" s="197"/>
      <c r="F1212" s="180"/>
      <c r="G1212" s="180"/>
    </row>
    <row r="1213" spans="1:7" x14ac:dyDescent="0.2">
      <c r="A1213" s="180"/>
      <c r="B1213" s="180"/>
      <c r="C1213" s="180"/>
      <c r="D1213" s="180"/>
      <c r="E1213" s="197"/>
      <c r="F1213" s="180"/>
      <c r="G1213" s="180"/>
    </row>
    <row r="1214" spans="1:7" x14ac:dyDescent="0.2">
      <c r="A1214" s="180"/>
      <c r="B1214" s="180"/>
      <c r="C1214" s="180"/>
      <c r="D1214" s="180"/>
      <c r="E1214" s="197"/>
      <c r="F1214" s="180"/>
      <c r="G1214" s="180"/>
    </row>
    <row r="1215" spans="1:7" x14ac:dyDescent="0.2">
      <c r="A1215" s="180"/>
      <c r="B1215" s="180"/>
      <c r="C1215" s="180"/>
      <c r="D1215" s="180"/>
      <c r="E1215" s="197"/>
      <c r="F1215" s="180"/>
      <c r="G1215" s="180"/>
    </row>
    <row r="1216" spans="1:7" x14ac:dyDescent="0.2">
      <c r="A1216" s="180"/>
      <c r="B1216" s="180"/>
      <c r="C1216" s="180"/>
      <c r="D1216" s="180"/>
      <c r="E1216" s="197"/>
      <c r="F1216" s="180"/>
      <c r="G1216" s="180"/>
    </row>
    <row r="1217" spans="1:7" x14ac:dyDescent="0.2">
      <c r="A1217" s="180"/>
      <c r="B1217" s="180"/>
      <c r="C1217" s="180"/>
      <c r="D1217" s="180"/>
      <c r="E1217" s="197"/>
      <c r="F1217" s="180"/>
      <c r="G1217" s="180"/>
    </row>
    <row r="1218" spans="1:7" x14ac:dyDescent="0.2">
      <c r="A1218" s="180"/>
      <c r="B1218" s="180"/>
      <c r="C1218" s="180"/>
      <c r="D1218" s="180"/>
      <c r="E1218" s="197"/>
      <c r="F1218" s="180"/>
      <c r="G1218" s="180"/>
    </row>
    <row r="1219" spans="1:7" x14ac:dyDescent="0.2">
      <c r="A1219" s="180"/>
      <c r="B1219" s="180"/>
      <c r="C1219" s="180"/>
      <c r="D1219" s="180"/>
      <c r="E1219" s="197"/>
      <c r="F1219" s="180"/>
      <c r="G1219" s="180"/>
    </row>
    <row r="1220" spans="1:7" x14ac:dyDescent="0.2">
      <c r="A1220" s="180"/>
      <c r="B1220" s="180"/>
      <c r="C1220" s="180"/>
      <c r="D1220" s="180"/>
      <c r="E1220" s="197"/>
      <c r="F1220" s="180"/>
      <c r="G1220" s="180"/>
    </row>
  </sheetData>
  <mergeCells count="781">
    <mergeCell ref="C1134:D1134"/>
    <mergeCell ref="C1122:D1122"/>
    <mergeCell ref="C1123:D1123"/>
    <mergeCell ref="C1124:D1124"/>
    <mergeCell ref="C1125:D1125"/>
    <mergeCell ref="C1126:D1126"/>
    <mergeCell ref="C1127:D1127"/>
    <mergeCell ref="C1116:D1116"/>
    <mergeCell ref="C1117:D1117"/>
    <mergeCell ref="C1118:D1118"/>
    <mergeCell ref="C1119:D1119"/>
    <mergeCell ref="C1120:D1120"/>
    <mergeCell ref="C1121:D1121"/>
    <mergeCell ref="C1110:D1110"/>
    <mergeCell ref="C1111:D1111"/>
    <mergeCell ref="C1112:D1112"/>
    <mergeCell ref="C1113:D1113"/>
    <mergeCell ref="C1114:D1114"/>
    <mergeCell ref="C1115:D1115"/>
    <mergeCell ref="C1104:D1104"/>
    <mergeCell ref="C1105:D1105"/>
    <mergeCell ref="C1106:D1106"/>
    <mergeCell ref="C1107:D1107"/>
    <mergeCell ref="C1108:D1108"/>
    <mergeCell ref="C1109:D1109"/>
    <mergeCell ref="C1098:D1098"/>
    <mergeCell ref="C1099:D1099"/>
    <mergeCell ref="C1100:D1100"/>
    <mergeCell ref="C1101:D1101"/>
    <mergeCell ref="C1102:D1102"/>
    <mergeCell ref="C1103:D1103"/>
    <mergeCell ref="C1084:D1084"/>
    <mergeCell ref="C1086:D1086"/>
    <mergeCell ref="C1089:D1089"/>
    <mergeCell ref="C1093:D1093"/>
    <mergeCell ref="C1094:D1094"/>
    <mergeCell ref="C1095:D1095"/>
    <mergeCell ref="C1096:D1096"/>
    <mergeCell ref="C1097:D1097"/>
    <mergeCell ref="C1073:D1073"/>
    <mergeCell ref="C1077:D1077"/>
    <mergeCell ref="C1078:D1078"/>
    <mergeCell ref="C1079:D1079"/>
    <mergeCell ref="C1080:D1080"/>
    <mergeCell ref="C1081:D1081"/>
    <mergeCell ref="C1082:D1082"/>
    <mergeCell ref="C1083:D1083"/>
    <mergeCell ref="C1066:D1066"/>
    <mergeCell ref="C1067:D1067"/>
    <mergeCell ref="C1068:D1068"/>
    <mergeCell ref="C1069:D1069"/>
    <mergeCell ref="C1070:D1070"/>
    <mergeCell ref="C1071:D1071"/>
    <mergeCell ref="C1072:D1072"/>
    <mergeCell ref="C1052:D1052"/>
    <mergeCell ref="C1053:D1053"/>
    <mergeCell ref="C1054:D1054"/>
    <mergeCell ref="C1055:D1055"/>
    <mergeCell ref="C1057:D1057"/>
    <mergeCell ref="C1044:D1044"/>
    <mergeCell ref="C1045:D1045"/>
    <mergeCell ref="C1046:D1046"/>
    <mergeCell ref="C1047:D1047"/>
    <mergeCell ref="C1048:D1048"/>
    <mergeCell ref="C1049:D1049"/>
    <mergeCell ref="C1050:D1050"/>
    <mergeCell ref="C1051:D1051"/>
    <mergeCell ref="C1011:D1011"/>
    <mergeCell ref="C1013:D1013"/>
    <mergeCell ref="C1015:D1015"/>
    <mergeCell ref="C1017:D1017"/>
    <mergeCell ref="C1019:D1019"/>
    <mergeCell ref="C1037:D1037"/>
    <mergeCell ref="C1038:D1038"/>
    <mergeCell ref="C1039:D1039"/>
    <mergeCell ref="C1000:D1000"/>
    <mergeCell ref="C1002:D1002"/>
    <mergeCell ref="C1004:D1004"/>
    <mergeCell ref="C1006:D1006"/>
    <mergeCell ref="C1008:D1008"/>
    <mergeCell ref="C1010:D1010"/>
    <mergeCell ref="C1025:D1025"/>
    <mergeCell ref="C1027:D1027"/>
    <mergeCell ref="C1028:D1028"/>
    <mergeCell ref="C1030:D1030"/>
    <mergeCell ref="C1031:D1031"/>
    <mergeCell ref="C1033:D1033"/>
    <mergeCell ref="C1034:D1034"/>
    <mergeCell ref="C1035:D1035"/>
    <mergeCell ref="C1036:D1036"/>
    <mergeCell ref="C993:D993"/>
    <mergeCell ref="C995:D995"/>
    <mergeCell ref="C996:D996"/>
    <mergeCell ref="C997:D997"/>
    <mergeCell ref="C998:D998"/>
    <mergeCell ref="C999:D999"/>
    <mergeCell ref="C987:D987"/>
    <mergeCell ref="C988:D988"/>
    <mergeCell ref="C989:D989"/>
    <mergeCell ref="C990:D990"/>
    <mergeCell ref="C991:D991"/>
    <mergeCell ref="C992:D992"/>
    <mergeCell ref="C980:D980"/>
    <mergeCell ref="C981:D981"/>
    <mergeCell ref="C982:D982"/>
    <mergeCell ref="C983:D983"/>
    <mergeCell ref="C985:D985"/>
    <mergeCell ref="C986:D986"/>
    <mergeCell ref="C974:D974"/>
    <mergeCell ref="C975:D975"/>
    <mergeCell ref="C976:D976"/>
    <mergeCell ref="C977:D977"/>
    <mergeCell ref="C978:D978"/>
    <mergeCell ref="C979:D979"/>
    <mergeCell ref="C967:D967"/>
    <mergeCell ref="C968:D968"/>
    <mergeCell ref="C969:D969"/>
    <mergeCell ref="C970:D970"/>
    <mergeCell ref="C971:D971"/>
    <mergeCell ref="C973:D973"/>
    <mergeCell ref="C961:D961"/>
    <mergeCell ref="C962:D962"/>
    <mergeCell ref="C963:D963"/>
    <mergeCell ref="C964:D964"/>
    <mergeCell ref="C965:D965"/>
    <mergeCell ref="C966:D966"/>
    <mergeCell ref="C953:D953"/>
    <mergeCell ref="C954:D954"/>
    <mergeCell ref="C955:D955"/>
    <mergeCell ref="C956:D956"/>
    <mergeCell ref="C957:D957"/>
    <mergeCell ref="C959:D959"/>
    <mergeCell ref="C947:D947"/>
    <mergeCell ref="C948:D948"/>
    <mergeCell ref="C949:D949"/>
    <mergeCell ref="C950:D950"/>
    <mergeCell ref="C951:D951"/>
    <mergeCell ref="C952:D952"/>
    <mergeCell ref="C941:D941"/>
    <mergeCell ref="C942:D942"/>
    <mergeCell ref="C943:D943"/>
    <mergeCell ref="C944:D944"/>
    <mergeCell ref="C945:D945"/>
    <mergeCell ref="C946:D946"/>
    <mergeCell ref="C932:D932"/>
    <mergeCell ref="C933:D933"/>
    <mergeCell ref="C934:D934"/>
    <mergeCell ref="C936:D936"/>
    <mergeCell ref="C938:D938"/>
    <mergeCell ref="C939:D939"/>
    <mergeCell ref="C925:D925"/>
    <mergeCell ref="C926:D926"/>
    <mergeCell ref="C928:D928"/>
    <mergeCell ref="C929:D929"/>
    <mergeCell ref="C930:D930"/>
    <mergeCell ref="C931:D931"/>
    <mergeCell ref="C916:D916"/>
    <mergeCell ref="C917:D917"/>
    <mergeCell ref="C919:D919"/>
    <mergeCell ref="C920:D920"/>
    <mergeCell ref="C922:D922"/>
    <mergeCell ref="C923:D923"/>
    <mergeCell ref="C907:D907"/>
    <mergeCell ref="C909:D909"/>
    <mergeCell ref="C910:D910"/>
    <mergeCell ref="C912:D912"/>
    <mergeCell ref="C913:D913"/>
    <mergeCell ref="C915:D915"/>
    <mergeCell ref="C898:D898"/>
    <mergeCell ref="C899:D899"/>
    <mergeCell ref="C901:D901"/>
    <mergeCell ref="C902:D902"/>
    <mergeCell ref="C904:D904"/>
    <mergeCell ref="C906:D906"/>
    <mergeCell ref="C892:D892"/>
    <mergeCell ref="C893:D893"/>
    <mergeCell ref="C894:D894"/>
    <mergeCell ref="C895:D895"/>
    <mergeCell ref="C896:D896"/>
    <mergeCell ref="C897:D897"/>
    <mergeCell ref="C885:D885"/>
    <mergeCell ref="C887:D887"/>
    <mergeCell ref="C888:D888"/>
    <mergeCell ref="C889:D889"/>
    <mergeCell ref="C890:D890"/>
    <mergeCell ref="C891:D891"/>
    <mergeCell ref="C877:D877"/>
    <mergeCell ref="C878:D878"/>
    <mergeCell ref="C880:D880"/>
    <mergeCell ref="C881:D881"/>
    <mergeCell ref="C882:D882"/>
    <mergeCell ref="C884:D884"/>
    <mergeCell ref="C868:D868"/>
    <mergeCell ref="C869:D869"/>
    <mergeCell ref="C870:D870"/>
    <mergeCell ref="C872:D872"/>
    <mergeCell ref="C873:D873"/>
    <mergeCell ref="C875:D875"/>
    <mergeCell ref="C859:D859"/>
    <mergeCell ref="C860:D860"/>
    <mergeCell ref="C861:D861"/>
    <mergeCell ref="C863:D863"/>
    <mergeCell ref="C864:D864"/>
    <mergeCell ref="C866:D866"/>
    <mergeCell ref="C839:D839"/>
    <mergeCell ref="C841:D841"/>
    <mergeCell ref="C847:D847"/>
    <mergeCell ref="C849:D849"/>
    <mergeCell ref="C851:D851"/>
    <mergeCell ref="C853:D853"/>
    <mergeCell ref="C855:D855"/>
    <mergeCell ref="C857:D857"/>
    <mergeCell ref="C821:D821"/>
    <mergeCell ref="C823:D823"/>
    <mergeCell ref="C825:D825"/>
    <mergeCell ref="C830:D830"/>
    <mergeCell ref="C831:D831"/>
    <mergeCell ref="C834:D834"/>
    <mergeCell ref="C836:D836"/>
    <mergeCell ref="C837:D837"/>
    <mergeCell ref="C799:D799"/>
    <mergeCell ref="C801:D801"/>
    <mergeCell ref="C805:D805"/>
    <mergeCell ref="C806:D806"/>
    <mergeCell ref="C808:D808"/>
    <mergeCell ref="C809:D809"/>
    <mergeCell ref="C811:D811"/>
    <mergeCell ref="C812:D812"/>
    <mergeCell ref="C814:D814"/>
    <mergeCell ref="C787:D787"/>
    <mergeCell ref="C789:D789"/>
    <mergeCell ref="C791:D791"/>
    <mergeCell ref="C792:D792"/>
    <mergeCell ref="C793:D793"/>
    <mergeCell ref="C815:D815"/>
    <mergeCell ref="C816:D816"/>
    <mergeCell ref="C817:D817"/>
    <mergeCell ref="C819:D819"/>
    <mergeCell ref="C776:D776"/>
    <mergeCell ref="C778:D778"/>
    <mergeCell ref="C779:D779"/>
    <mergeCell ref="C781:D781"/>
    <mergeCell ref="C783:D783"/>
    <mergeCell ref="C785:D785"/>
    <mergeCell ref="C766:D766"/>
    <mergeCell ref="C768:D768"/>
    <mergeCell ref="C769:D769"/>
    <mergeCell ref="C771:D771"/>
    <mergeCell ref="C773:D773"/>
    <mergeCell ref="C774:D774"/>
    <mergeCell ref="C758:D758"/>
    <mergeCell ref="C759:D759"/>
    <mergeCell ref="C760:D760"/>
    <mergeCell ref="C761:D761"/>
    <mergeCell ref="C762:D762"/>
    <mergeCell ref="C764:D764"/>
    <mergeCell ref="C748:D748"/>
    <mergeCell ref="C749:D749"/>
    <mergeCell ref="C751:D751"/>
    <mergeCell ref="C753:D753"/>
    <mergeCell ref="C754:D754"/>
    <mergeCell ref="C756:D756"/>
    <mergeCell ref="C742:D742"/>
    <mergeCell ref="C744:D744"/>
    <mergeCell ref="C745:D745"/>
    <mergeCell ref="C747:D747"/>
    <mergeCell ref="C722:D722"/>
    <mergeCell ref="C724:D724"/>
    <mergeCell ref="C725:D725"/>
    <mergeCell ref="C727:D727"/>
    <mergeCell ref="C714:D714"/>
    <mergeCell ref="C716:D716"/>
    <mergeCell ref="C717:D717"/>
    <mergeCell ref="C718:D718"/>
    <mergeCell ref="C720:D720"/>
    <mergeCell ref="C721:D721"/>
    <mergeCell ref="C706:D706"/>
    <mergeCell ref="C707:D707"/>
    <mergeCell ref="C709:D709"/>
    <mergeCell ref="C710:D710"/>
    <mergeCell ref="C712:D712"/>
    <mergeCell ref="C713:D713"/>
    <mergeCell ref="C696:D696"/>
    <mergeCell ref="C698:D698"/>
    <mergeCell ref="C699:D699"/>
    <mergeCell ref="C700:D700"/>
    <mergeCell ref="C701:D701"/>
    <mergeCell ref="C702:D702"/>
    <mergeCell ref="C704:D704"/>
    <mergeCell ref="C705:D705"/>
    <mergeCell ref="C678:D678"/>
    <mergeCell ref="C679:D679"/>
    <mergeCell ref="C684:D684"/>
    <mergeCell ref="C686:D686"/>
    <mergeCell ref="C688:D688"/>
    <mergeCell ref="C690:D690"/>
    <mergeCell ref="C691:D691"/>
    <mergeCell ref="C668:D668"/>
    <mergeCell ref="C670:D670"/>
    <mergeCell ref="C671:D671"/>
    <mergeCell ref="C673:D673"/>
    <mergeCell ref="C674:D674"/>
    <mergeCell ref="C676:D676"/>
    <mergeCell ref="C659:D659"/>
    <mergeCell ref="C661:D661"/>
    <mergeCell ref="C662:D662"/>
    <mergeCell ref="C664:D664"/>
    <mergeCell ref="C665:D665"/>
    <mergeCell ref="C667:D667"/>
    <mergeCell ref="C650:D650"/>
    <mergeCell ref="C651:D651"/>
    <mergeCell ref="C652:D652"/>
    <mergeCell ref="C653:D653"/>
    <mergeCell ref="C655:D655"/>
    <mergeCell ref="C656:D656"/>
    <mergeCell ref="C658:D658"/>
    <mergeCell ref="C637:D637"/>
    <mergeCell ref="C638:D638"/>
    <mergeCell ref="C639:D639"/>
    <mergeCell ref="C641:D641"/>
    <mergeCell ref="C643:D643"/>
    <mergeCell ref="C629:D629"/>
    <mergeCell ref="C630:D630"/>
    <mergeCell ref="C632:D632"/>
    <mergeCell ref="C633:D633"/>
    <mergeCell ref="C634:D634"/>
    <mergeCell ref="C635:D635"/>
    <mergeCell ref="C623:D623"/>
    <mergeCell ref="C624:D624"/>
    <mergeCell ref="C625:D625"/>
    <mergeCell ref="C626:D626"/>
    <mergeCell ref="C627:D627"/>
    <mergeCell ref="C628:D628"/>
    <mergeCell ref="C614:D614"/>
    <mergeCell ref="C616:D616"/>
    <mergeCell ref="C618:D618"/>
    <mergeCell ref="C619:D619"/>
    <mergeCell ref="C620:D620"/>
    <mergeCell ref="C622:D622"/>
    <mergeCell ref="C606:D606"/>
    <mergeCell ref="C607:D607"/>
    <mergeCell ref="C609:D609"/>
    <mergeCell ref="C610:D610"/>
    <mergeCell ref="C611:D611"/>
    <mergeCell ref="C613:D613"/>
    <mergeCell ref="C599:D599"/>
    <mergeCell ref="C600:D600"/>
    <mergeCell ref="C601:D601"/>
    <mergeCell ref="C602:D602"/>
    <mergeCell ref="C604:D604"/>
    <mergeCell ref="C605:D605"/>
    <mergeCell ref="C591:D591"/>
    <mergeCell ref="C592:D592"/>
    <mergeCell ref="C594:D594"/>
    <mergeCell ref="C595:D595"/>
    <mergeCell ref="C596:D596"/>
    <mergeCell ref="C598:D598"/>
    <mergeCell ref="C583:D583"/>
    <mergeCell ref="C584:D584"/>
    <mergeCell ref="C585:D585"/>
    <mergeCell ref="C586:D586"/>
    <mergeCell ref="C588:D588"/>
    <mergeCell ref="C590:D590"/>
    <mergeCell ref="C575:D575"/>
    <mergeCell ref="C576:D576"/>
    <mergeCell ref="C578:D578"/>
    <mergeCell ref="C579:D579"/>
    <mergeCell ref="C581:D581"/>
    <mergeCell ref="C582:D582"/>
    <mergeCell ref="C568:D568"/>
    <mergeCell ref="C569:D569"/>
    <mergeCell ref="C570:D570"/>
    <mergeCell ref="C571:D571"/>
    <mergeCell ref="C572:D572"/>
    <mergeCell ref="C574:D574"/>
    <mergeCell ref="C552:D552"/>
    <mergeCell ref="C554:D554"/>
    <mergeCell ref="C558:D558"/>
    <mergeCell ref="C560:D560"/>
    <mergeCell ref="C562:D562"/>
    <mergeCell ref="C564:D564"/>
    <mergeCell ref="C565:D565"/>
    <mergeCell ref="C567:D567"/>
    <mergeCell ref="C545:D545"/>
    <mergeCell ref="C546:D546"/>
    <mergeCell ref="C547:D547"/>
    <mergeCell ref="C548:D548"/>
    <mergeCell ref="C550:D550"/>
    <mergeCell ref="C551:D551"/>
    <mergeCell ref="C536:D536"/>
    <mergeCell ref="C538:D538"/>
    <mergeCell ref="C540:D540"/>
    <mergeCell ref="C541:D541"/>
    <mergeCell ref="C542:D542"/>
    <mergeCell ref="C543:D543"/>
    <mergeCell ref="C529:D529"/>
    <mergeCell ref="C530:D530"/>
    <mergeCell ref="C531:D531"/>
    <mergeCell ref="C533:D533"/>
    <mergeCell ref="C534:D534"/>
    <mergeCell ref="C535:D535"/>
    <mergeCell ref="C521:D521"/>
    <mergeCell ref="C522:D522"/>
    <mergeCell ref="C523:D523"/>
    <mergeCell ref="C525:D525"/>
    <mergeCell ref="C526:D526"/>
    <mergeCell ref="C528:D528"/>
    <mergeCell ref="C513:D513"/>
    <mergeCell ref="C514:D514"/>
    <mergeCell ref="C515:D515"/>
    <mergeCell ref="C516:D516"/>
    <mergeCell ref="C518:D518"/>
    <mergeCell ref="C520:D520"/>
    <mergeCell ref="C503:D503"/>
    <mergeCell ref="C504:D504"/>
    <mergeCell ref="C505:D505"/>
    <mergeCell ref="C507:D507"/>
    <mergeCell ref="C509:D509"/>
    <mergeCell ref="C511:D511"/>
    <mergeCell ref="C496:D496"/>
    <mergeCell ref="C497:D497"/>
    <mergeCell ref="C498:D498"/>
    <mergeCell ref="C500:D500"/>
    <mergeCell ref="C501:D501"/>
    <mergeCell ref="C502:D502"/>
    <mergeCell ref="C490:D490"/>
    <mergeCell ref="C491:D491"/>
    <mergeCell ref="C492:D492"/>
    <mergeCell ref="C493:D493"/>
    <mergeCell ref="C494:D494"/>
    <mergeCell ref="C495:D495"/>
    <mergeCell ref="C478:D478"/>
    <mergeCell ref="C481:D481"/>
    <mergeCell ref="C483:D483"/>
    <mergeCell ref="C484:D484"/>
    <mergeCell ref="C485:D485"/>
    <mergeCell ref="C486:D486"/>
    <mergeCell ref="C488:D488"/>
    <mergeCell ref="C489:D489"/>
    <mergeCell ref="C467:D467"/>
    <mergeCell ref="C468:D468"/>
    <mergeCell ref="C469:D469"/>
    <mergeCell ref="C474:D474"/>
    <mergeCell ref="C453:D453"/>
    <mergeCell ref="C454:D454"/>
    <mergeCell ref="C455:D455"/>
    <mergeCell ref="C456:D456"/>
    <mergeCell ref="C458:D458"/>
    <mergeCell ref="C462:D462"/>
    <mergeCell ref="C465:D465"/>
    <mergeCell ref="C466:D466"/>
    <mergeCell ref="C444:D444"/>
    <mergeCell ref="C445:D445"/>
    <mergeCell ref="C446:D446"/>
    <mergeCell ref="C447:D447"/>
    <mergeCell ref="C448:D448"/>
    <mergeCell ref="C449:D449"/>
    <mergeCell ref="C438:D438"/>
    <mergeCell ref="C439:D439"/>
    <mergeCell ref="C440:D440"/>
    <mergeCell ref="C441:D441"/>
    <mergeCell ref="C442:D442"/>
    <mergeCell ref="C443:D443"/>
    <mergeCell ref="C432:D432"/>
    <mergeCell ref="C433:D433"/>
    <mergeCell ref="C434:D434"/>
    <mergeCell ref="C435:D435"/>
    <mergeCell ref="C436:D436"/>
    <mergeCell ref="C437:D437"/>
    <mergeCell ref="C425:D425"/>
    <mergeCell ref="C426:D426"/>
    <mergeCell ref="C428:D428"/>
    <mergeCell ref="C429:D429"/>
    <mergeCell ref="C430:D430"/>
    <mergeCell ref="C431:D431"/>
    <mergeCell ref="C418:D418"/>
    <mergeCell ref="C419:D419"/>
    <mergeCell ref="C421:D421"/>
    <mergeCell ref="C422:D422"/>
    <mergeCell ref="C423:D423"/>
    <mergeCell ref="C424:D424"/>
    <mergeCell ref="C412:D412"/>
    <mergeCell ref="C413:D413"/>
    <mergeCell ref="C414:D414"/>
    <mergeCell ref="C415:D415"/>
    <mergeCell ref="C416:D416"/>
    <mergeCell ref="C417:D417"/>
    <mergeCell ref="C406:D406"/>
    <mergeCell ref="C407:D407"/>
    <mergeCell ref="C408:D408"/>
    <mergeCell ref="C409:D409"/>
    <mergeCell ref="C410:D410"/>
    <mergeCell ref="C411:D411"/>
    <mergeCell ref="C399:D399"/>
    <mergeCell ref="C400:D400"/>
    <mergeCell ref="C402:D402"/>
    <mergeCell ref="C403:D403"/>
    <mergeCell ref="C404:D404"/>
    <mergeCell ref="C405:D405"/>
    <mergeCell ref="C393:D393"/>
    <mergeCell ref="C394:D394"/>
    <mergeCell ref="C395:D395"/>
    <mergeCell ref="C396:D396"/>
    <mergeCell ref="C397:D397"/>
    <mergeCell ref="C398:D398"/>
    <mergeCell ref="C379:D379"/>
    <mergeCell ref="C381:D381"/>
    <mergeCell ref="C383:D383"/>
    <mergeCell ref="C385:D385"/>
    <mergeCell ref="C389:D389"/>
    <mergeCell ref="C390:D390"/>
    <mergeCell ref="C391:D391"/>
    <mergeCell ref="C392:D392"/>
    <mergeCell ref="C364:D364"/>
    <mergeCell ref="C368:D368"/>
    <mergeCell ref="C369:D369"/>
    <mergeCell ref="C371:D371"/>
    <mergeCell ref="C372:D372"/>
    <mergeCell ref="C374:D374"/>
    <mergeCell ref="C376:D376"/>
    <mergeCell ref="C378:D378"/>
    <mergeCell ref="C354:D354"/>
    <mergeCell ref="C356:D356"/>
    <mergeCell ref="C358:D358"/>
    <mergeCell ref="C359:D359"/>
    <mergeCell ref="C361:D361"/>
    <mergeCell ref="C362:D362"/>
    <mergeCell ref="C346:D346"/>
    <mergeCell ref="C348:D348"/>
    <mergeCell ref="C349:D349"/>
    <mergeCell ref="C350:D350"/>
    <mergeCell ref="C351:D351"/>
    <mergeCell ref="C353:D353"/>
    <mergeCell ref="C339:D339"/>
    <mergeCell ref="C340:D340"/>
    <mergeCell ref="C341:D341"/>
    <mergeCell ref="C342:D342"/>
    <mergeCell ref="C343:D343"/>
    <mergeCell ref="C345:D345"/>
    <mergeCell ref="C333:D333"/>
    <mergeCell ref="C334:D334"/>
    <mergeCell ref="C335:D335"/>
    <mergeCell ref="C336:D336"/>
    <mergeCell ref="C337:D337"/>
    <mergeCell ref="C338:D338"/>
    <mergeCell ref="C327:D327"/>
    <mergeCell ref="C328:D328"/>
    <mergeCell ref="C329:D329"/>
    <mergeCell ref="C330:D330"/>
    <mergeCell ref="C331:D331"/>
    <mergeCell ref="C332:D332"/>
    <mergeCell ref="C319:D319"/>
    <mergeCell ref="C320:D320"/>
    <mergeCell ref="C321:D321"/>
    <mergeCell ref="C322:D322"/>
    <mergeCell ref="C323:D323"/>
    <mergeCell ref="C326:D326"/>
    <mergeCell ref="C313:D313"/>
    <mergeCell ref="C314:D314"/>
    <mergeCell ref="C315:D315"/>
    <mergeCell ref="C316:D316"/>
    <mergeCell ref="C317:D317"/>
    <mergeCell ref="C318:D318"/>
    <mergeCell ref="C307:D307"/>
    <mergeCell ref="C308:D308"/>
    <mergeCell ref="C309:D309"/>
    <mergeCell ref="C310:D310"/>
    <mergeCell ref="C311:D311"/>
    <mergeCell ref="C312:D312"/>
    <mergeCell ref="C301:D301"/>
    <mergeCell ref="C302:D302"/>
    <mergeCell ref="C303:D303"/>
    <mergeCell ref="C304:D304"/>
    <mergeCell ref="C305:D305"/>
    <mergeCell ref="C306:D306"/>
    <mergeCell ref="C293:D293"/>
    <mergeCell ref="C295:D295"/>
    <mergeCell ref="C296:D296"/>
    <mergeCell ref="C297:D297"/>
    <mergeCell ref="C298:D298"/>
    <mergeCell ref="C299:D299"/>
    <mergeCell ref="C286:D286"/>
    <mergeCell ref="C287:D287"/>
    <mergeCell ref="C288:D288"/>
    <mergeCell ref="C290:D290"/>
    <mergeCell ref="C291:D291"/>
    <mergeCell ref="C292:D292"/>
    <mergeCell ref="C279:D279"/>
    <mergeCell ref="C280:D280"/>
    <mergeCell ref="C281:D281"/>
    <mergeCell ref="C283:D283"/>
    <mergeCell ref="C284:D284"/>
    <mergeCell ref="C285:D285"/>
    <mergeCell ref="C265:D265"/>
    <mergeCell ref="C267:D267"/>
    <mergeCell ref="C269:D269"/>
    <mergeCell ref="C271:D271"/>
    <mergeCell ref="C275:D275"/>
    <mergeCell ref="C276:D276"/>
    <mergeCell ref="C277:D277"/>
    <mergeCell ref="C278:D278"/>
    <mergeCell ref="C249:D249"/>
    <mergeCell ref="C253:D253"/>
    <mergeCell ref="C255:D255"/>
    <mergeCell ref="C257:D257"/>
    <mergeCell ref="C258:D258"/>
    <mergeCell ref="C260:D260"/>
    <mergeCell ref="C262:D262"/>
    <mergeCell ref="C263:D263"/>
    <mergeCell ref="C240:D240"/>
    <mergeCell ref="C242:D242"/>
    <mergeCell ref="C244:D244"/>
    <mergeCell ref="C246:D246"/>
    <mergeCell ref="C247:D247"/>
    <mergeCell ref="C248:D248"/>
    <mergeCell ref="C231:D231"/>
    <mergeCell ref="C233:D233"/>
    <mergeCell ref="C234:D234"/>
    <mergeCell ref="C235:D235"/>
    <mergeCell ref="C237:D237"/>
    <mergeCell ref="C239:D239"/>
    <mergeCell ref="C223:D223"/>
    <mergeCell ref="C225:D225"/>
    <mergeCell ref="C226:D226"/>
    <mergeCell ref="C227:D227"/>
    <mergeCell ref="C229:D229"/>
    <mergeCell ref="C230:D230"/>
    <mergeCell ref="C215:D215"/>
    <mergeCell ref="C216:D216"/>
    <mergeCell ref="C217:D217"/>
    <mergeCell ref="C219:D219"/>
    <mergeCell ref="C220:D220"/>
    <mergeCell ref="C221:D221"/>
    <mergeCell ref="C205:D205"/>
    <mergeCell ref="C206:D206"/>
    <mergeCell ref="C208:D208"/>
    <mergeCell ref="C210:D210"/>
    <mergeCell ref="C212:D212"/>
    <mergeCell ref="C214:D214"/>
    <mergeCell ref="C196:D196"/>
    <mergeCell ref="C197:D197"/>
    <mergeCell ref="C198:D198"/>
    <mergeCell ref="C200:D200"/>
    <mergeCell ref="C201:D201"/>
    <mergeCell ref="C203:D203"/>
    <mergeCell ref="C188:D188"/>
    <mergeCell ref="C189:D189"/>
    <mergeCell ref="C190:D190"/>
    <mergeCell ref="C192:D192"/>
    <mergeCell ref="C193:D193"/>
    <mergeCell ref="C195:D195"/>
    <mergeCell ref="C179:D179"/>
    <mergeCell ref="C180:D180"/>
    <mergeCell ref="C181:D181"/>
    <mergeCell ref="C183:D183"/>
    <mergeCell ref="C185:D185"/>
    <mergeCell ref="C187:D187"/>
    <mergeCell ref="C172:D172"/>
    <mergeCell ref="C173:D173"/>
    <mergeCell ref="C174:D174"/>
    <mergeCell ref="C175:D175"/>
    <mergeCell ref="C177:D177"/>
    <mergeCell ref="C178:D178"/>
    <mergeCell ref="C164:D164"/>
    <mergeCell ref="C166:D166"/>
    <mergeCell ref="C167:D167"/>
    <mergeCell ref="C168:D168"/>
    <mergeCell ref="C169:D169"/>
    <mergeCell ref="C170:D170"/>
    <mergeCell ref="C156:D156"/>
    <mergeCell ref="C157:D157"/>
    <mergeCell ref="C158:D158"/>
    <mergeCell ref="C160:D160"/>
    <mergeCell ref="C161:D161"/>
    <mergeCell ref="C163:D163"/>
    <mergeCell ref="C148:D148"/>
    <mergeCell ref="C149:D149"/>
    <mergeCell ref="C151:D151"/>
    <mergeCell ref="C152:D152"/>
    <mergeCell ref="C153:D153"/>
    <mergeCell ref="C155:D155"/>
    <mergeCell ref="C142:D142"/>
    <mergeCell ref="C143:D143"/>
    <mergeCell ref="C144:D144"/>
    <mergeCell ref="C145:D145"/>
    <mergeCell ref="C146:D146"/>
    <mergeCell ref="C147:D147"/>
    <mergeCell ref="C134:D134"/>
    <mergeCell ref="C136:D136"/>
    <mergeCell ref="C137:D137"/>
    <mergeCell ref="C138:D138"/>
    <mergeCell ref="C140:D140"/>
    <mergeCell ref="C141:D141"/>
    <mergeCell ref="C128:D128"/>
    <mergeCell ref="C129:D129"/>
    <mergeCell ref="C130:D130"/>
    <mergeCell ref="C131:D131"/>
    <mergeCell ref="C132:D132"/>
    <mergeCell ref="C133:D133"/>
    <mergeCell ref="C121:D121"/>
    <mergeCell ref="C123:D123"/>
    <mergeCell ref="C124:D124"/>
    <mergeCell ref="C125:D125"/>
    <mergeCell ref="C126:D126"/>
    <mergeCell ref="C127:D127"/>
    <mergeCell ref="C114:D114"/>
    <mergeCell ref="C116:D116"/>
    <mergeCell ref="C117:D117"/>
    <mergeCell ref="C118:D118"/>
    <mergeCell ref="C119:D119"/>
    <mergeCell ref="C120:D120"/>
    <mergeCell ref="C106:D106"/>
    <mergeCell ref="C107:D107"/>
    <mergeCell ref="C109:D109"/>
    <mergeCell ref="C110:D110"/>
    <mergeCell ref="C112:D112"/>
    <mergeCell ref="C113:D113"/>
    <mergeCell ref="C100:D100"/>
    <mergeCell ref="C101:D101"/>
    <mergeCell ref="C102:D102"/>
    <mergeCell ref="C103:D103"/>
    <mergeCell ref="C104:D104"/>
    <mergeCell ref="C105:D105"/>
    <mergeCell ref="C89:D89"/>
    <mergeCell ref="C91:D91"/>
    <mergeCell ref="C93:D93"/>
    <mergeCell ref="C94:D94"/>
    <mergeCell ref="C96:D96"/>
    <mergeCell ref="C98:D98"/>
    <mergeCell ref="C80:D80"/>
    <mergeCell ref="C82:D82"/>
    <mergeCell ref="C84:D84"/>
    <mergeCell ref="C86:D86"/>
    <mergeCell ref="C87:D87"/>
    <mergeCell ref="C88:D88"/>
    <mergeCell ref="C72:D72"/>
    <mergeCell ref="C73:D73"/>
    <mergeCell ref="C75:D75"/>
    <mergeCell ref="C77:D77"/>
    <mergeCell ref="C78:D78"/>
    <mergeCell ref="C79:D79"/>
    <mergeCell ref="C58:D58"/>
    <mergeCell ref="C60:D60"/>
    <mergeCell ref="C64:D64"/>
    <mergeCell ref="C65:D65"/>
    <mergeCell ref="C66:D66"/>
    <mergeCell ref="C68:D68"/>
    <mergeCell ref="C69:D69"/>
    <mergeCell ref="C70:D70"/>
    <mergeCell ref="C27:D27"/>
    <mergeCell ref="C30:D30"/>
    <mergeCell ref="C32:D32"/>
    <mergeCell ref="C33:D33"/>
    <mergeCell ref="C34:D34"/>
    <mergeCell ref="C51:D51"/>
    <mergeCell ref="C52:D52"/>
    <mergeCell ref="C54:D54"/>
    <mergeCell ref="C57:D57"/>
    <mergeCell ref="C38:D38"/>
    <mergeCell ref="C39:D39"/>
    <mergeCell ref="C41:D41"/>
    <mergeCell ref="C42:D42"/>
    <mergeCell ref="C43:D43"/>
    <mergeCell ref="C44:D44"/>
    <mergeCell ref="C46:D46"/>
    <mergeCell ref="C48:D48"/>
    <mergeCell ref="C49:D49"/>
    <mergeCell ref="C17:D17"/>
    <mergeCell ref="C18:D18"/>
    <mergeCell ref="C21:D21"/>
    <mergeCell ref="C22:D22"/>
    <mergeCell ref="C23:D23"/>
    <mergeCell ref="C25:D25"/>
    <mergeCell ref="A1:G1"/>
    <mergeCell ref="A3:B3"/>
    <mergeCell ref="A4:B4"/>
    <mergeCell ref="E4:G4"/>
    <mergeCell ref="C9:D9"/>
    <mergeCell ref="C11:D11"/>
    <mergeCell ref="C12:D12"/>
    <mergeCell ref="C14:D14"/>
  </mergeCells>
  <printOptions gridLinesSet="0"/>
  <pageMargins left="0.59055118110236227" right="0.39370078740157483" top="0.59055118110236227" bottom="0.59055118110236227" header="0.19685039370078741" footer="0.19685039370078741"/>
  <pageSetup paperSize="9" orientation="landscape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43</vt:i4>
      </vt:variant>
    </vt:vector>
  </HeadingPairs>
  <TitlesOfParts>
    <vt:vector size="46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SloupecCH</vt:lpstr>
      <vt:lpstr>SloupecJC</vt:lpstr>
      <vt:lpstr>SloupecJH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OEM</cp:lastModifiedBy>
  <cp:lastPrinted>2018-02-21T21:42:02Z</cp:lastPrinted>
  <dcterms:created xsi:type="dcterms:W3CDTF">2018-02-20T15:34:36Z</dcterms:created>
  <dcterms:modified xsi:type="dcterms:W3CDTF">2018-03-08T12:44:21Z</dcterms:modified>
</cp:coreProperties>
</file>